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780" yWindow="1740" windowWidth="15240" windowHeight="8440" tabRatio="618"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<sst xmlns="http://schemas.openxmlformats.org/spreadsheetml/2006/main" count="695" uniqueCount="316">
  <si>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</si>
  <si>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</si>
  <si>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</si>
  <si>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</si>
  <si>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</si>
  <si>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</si>
  <si>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</si>
  <si>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</si>
  <si>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</si>
  <si>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</si>
  <si>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</si>
  <si>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New Fixed Assets Purchases</t>
  </si>
  <si>
    <t>Inventory Addition to Bal.Sheet</t>
  </si>
  <si>
    <t>Inventory Addition to Bal. Sheet</t>
  </si>
  <si>
    <t>Operating Income (before Other Expenses)</t>
  </si>
  <si>
    <t>[EBITDA]</t>
  </si>
  <si>
    <r>
      <t xml:space="preserve">To use this model, simply complete any information asked for found in the </t>
    </r>
    <r>
      <rPr>
        <b/>
        <sz val="9"/>
        <color indexed="8"/>
        <rFont val="Arial"/>
        <family val="2"/>
      </rPr>
      <t>color yellow.</t>
    </r>
  </si>
  <si>
    <r>
      <t>Example:</t>
    </r>
    <r>
      <rPr>
        <b/>
        <sz val="9"/>
        <rFont val="Arial"/>
        <family val="2"/>
      </rPr>
      <t xml:space="preserve">  Fill in boxes that look like this</t>
    </r>
  </si>
  <si>
    <r>
      <t>Example:</t>
    </r>
    <r>
      <rPr>
        <b/>
        <sz val="9"/>
        <rFont val="Arial"/>
        <family val="2"/>
      </rPr>
      <t xml:space="preserve">  Check these assumptions</t>
    </r>
  </si>
  <si>
    <t>Please read this entire page before you do anything else</t>
  </si>
  <si>
    <t>4. &amp; 5.  Projected Sales Forecast (2 sheets)</t>
  </si>
  <si>
    <t>6.  Cash Receipts and Disbursements</t>
  </si>
  <si>
    <t>Financial Projection Model</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</si>
  <si>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</si>
  <si>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</si>
  <si>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</si>
  <si>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</si>
  <si>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</si>
  <si>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</si>
  <si>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</si>
  <si>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</si>
  <si>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</si>
  <si>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</si>
  <si>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</si>
  <si>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</si>
  <si>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</si>
  <si>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</si>
  <si>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</si>
  <si>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</si>
  <si>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</si>
  <si>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</si>
  <si>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</si>
  <si>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</si>
  <si>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</si>
  <si>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</si>
  <si>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</si>
  <si>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</si>
  <si>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</si>
  <si>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</si>
  <si>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</si>
  <si>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</si>
  <si>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</si>
  <si>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</si>
  <si>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</si>
  <si>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</si>
  <si>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</si>
  <si>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</si>
  <si>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</si>
  <si>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</si>
  <si>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</si>
  <si>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</si>
  <si>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</si>
  <si>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</si>
  <si>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</si>
  <si>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</si>
  <si>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</si>
  <si>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</si>
  <si>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</si>
  <si>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</si>
  <si>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</si>
  <si>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</si>
  <si>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</si>
  <si>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</si>
  <si>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</si>
  <si>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</si>
  <si>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</si>
  <si>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</si>
  <si>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</si>
  <si>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</si>
  <si>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</si>
  <si>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</si>
  <si>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</si>
  <si>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</si>
  <si>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</si>
  <si>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</si>
  <si>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</si>
  <si>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</si>
  <si>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</si>
  <si>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</si>
  <si>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</si>
  <si>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</si>
  <si>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</si>
  <si>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</si>
  <si>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</si>
  <si>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</si>
  <si>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</si>
  <si>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</si>
  <si>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</si>
  <si>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</si>
  <si>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</si>
  <si>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</si>
  <si>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</si>
  <si>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</si>
  <si>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</si>
  <si>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</si>
  <si>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</si>
  <si>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</si>
  <si>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</si>
  <si>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</si>
  <si>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</si>
  <si>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</si>
  <si>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</si>
  <si>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</si>
  <si>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</si>
  <si>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</si>
  <si>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</si>
  <si>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</si>
  <si>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</si>
  <si>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</si>
  <si>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</si>
  <si>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</si>
  <si>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</si>
  <si>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</si>
  <si>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</si>
  <si>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</si>
  <si>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</si>
  <si>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</si>
  <si>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</si>
  <si>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</si>
  <si>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</si>
  <si>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</si>
  <si>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</si>
  <si>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</si>
  <si>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</si>
  <si>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</si>
  <si>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</si>
  <si>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</si>
  <si>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</si>
  <si>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</si>
  <si>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</si>
  <si>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</si>
  <si>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</si>
  <si>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</si>
  <si>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</si>
  <si>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</si>
  <si>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</si>
  <si>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</si>
  <si>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</si>
  <si>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</si>
  <si>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</si>
  <si>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</si>
  <si>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</si>
  <si>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</si>
  <si>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</si>
  <si>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</si>
  <si>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</si>
  <si>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</si>
  <si>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</si>
  <si>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</si>
  <si>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</si>
  <si>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</si>
  <si>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</si>
  <si>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</si>
  <si>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</si>
  <si>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</si>
  <si>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</si>
  <si>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</si>
  <si>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</si>
  <si>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</si>
  <si>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</si>
  <si>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</si>
  <si>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</si>
  <si>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</si>
  <si>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</si>
  <si>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</si>
  <si>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</si>
  <si>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</si>
  <si>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</si>
  <si>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</si>
  <si>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</si>
  <si>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</si>
  <si>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</si>
  <si>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</si>
  <si>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</si>
  <si>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</si>
  <si>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</si>
  <si>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</si>
  <si>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</si>
  <si>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</si>
  <si>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</si>
  <si>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</si>
  <si>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</si>
  <si>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</si>
  <si>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</si>
  <si>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</si>
  <si>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</si>
  <si>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</si>
  <si>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</si>
  <si>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</si>
  <si>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</si>
  <si>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</si>
  <si>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</si>
  <si>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</si>
  <si>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</si>
  <si>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</si>
  <si>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</si>
  <si>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</si>
  <si>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</si>
  <si>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</si>
  <si>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</si>
  <si>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</si>
  <si>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</si>
  <si>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</si>
  <si>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</si>
  <si>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</si>
  <si>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</si>
  <si>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</si>
  <si>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</si>
  <si>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</si>
  <si>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</si>
  <si>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</si>
  <si>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</si>
  <si>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</si>
  <si>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</si>
  <si>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</si>
  <si>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</si>
  <si>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</si>
  <si>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</si>
  <si>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</si>
  <si>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</si>
  <si>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</si>
  <si>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</si>
  <si>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</si>
  <si>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</si>
  <si>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</si>
  <si>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</si>
  <si>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</si>
  <si>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</si>
  <si>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</si>
  <si>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</si>
  <si>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</si>
  <si>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</si>
  <si>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</si>
  <si>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</si>
  <si>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</si>
  <si>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</si>
  <si>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</si>
  <si>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</si>
  <si>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</si>
  <si>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</si>
  <si>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</si>
  <si>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</si>
  <si>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</si>
  <si>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</si>
  <si>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</si>
  <si>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</si>
  <si>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</si>
  <si>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</si>
  <si>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</si>
  <si>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</si>
  <si>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</si>
  <si>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</si>
  <si>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</si>
  <si>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</si>
  <si>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</si>
  <si>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</si>
  <si>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</si>
  <si>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</si>
  <si>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</si>
  <si>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</si>
  <si>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</si>
  <si>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</si>
  <si>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Projected Unit Sales</t>
  </si>
  <si>
    <t>Year One</t>
  </si>
  <si>
    <t>Year Three</t>
  </si>
  <si>
    <t>Assumptions</t>
  </si>
  <si>
    <t>Projected Revenue</t>
  </si>
  <si>
    <t>Seasonality Factor</t>
  </si>
  <si>
    <t>Projected Sales Forecast</t>
  </si>
  <si>
    <t>Gross Margin Per Unit</t>
  </si>
  <si>
    <t>Products and Services</t>
  </si>
  <si>
    <t>Fixed Expense Allocation</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</si>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</sst>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38">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b/>
      <sz val="12"/>
      <color indexed="10"/>
      <name val="Arial"/>
      <family val="2"/>
    </font>
    <font>
      <sz val="9"/>
      <color indexed="10"/>
      <name val="Arial"/>
      <family val="0"/>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2"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3" xfId="42" applyNumberFormat="1" applyFont="1" applyBorder="1" applyAlignment="1">
      <alignment horizontal="right"/>
    </xf>
    <xf numFmtId="168" fontId="0" fillId="0" borderId="0" xfId="42" applyNumberFormat="1" applyFont="1" applyAlignment="1">
      <alignment horizontal="right"/>
    </xf>
    <xf numFmtId="168" fontId="0" fillId="0" borderId="14"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2"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5"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2" xfId="0" applyFont="1" applyFill="1" applyBorder="1" applyAlignment="1">
      <alignment horizontal="right"/>
    </xf>
    <xf numFmtId="10" fontId="0" fillId="0" borderId="0" xfId="59" applyNumberFormat="1" applyFont="1" applyBorder="1" applyAlignment="1">
      <alignment horizontal="left" indent="3"/>
    </xf>
    <xf numFmtId="0" fontId="9" fillId="0" borderId="0" xfId="0" applyFont="1" applyAlignment="1">
      <alignment/>
    </xf>
    <xf numFmtId="0" fontId="2" fillId="0" borderId="0" xfId="0" applyFont="1" applyFill="1" applyBorder="1" applyAlignment="1">
      <alignment horizontal="lef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4" borderId="0" xfId="42" applyNumberFormat="1" applyFont="1" applyFill="1" applyBorder="1" applyAlignment="1" applyProtection="1">
      <alignment/>
      <protection locked="0"/>
    </xf>
    <xf numFmtId="168" fontId="0" fillId="4" borderId="10" xfId="42" applyNumberFormat="1" applyFont="1" applyFill="1" applyBorder="1" applyAlignment="1" applyProtection="1">
      <alignment/>
      <protection locked="0"/>
    </xf>
    <xf numFmtId="14" fontId="2" fillId="22" borderId="12" xfId="0" applyNumberFormat="1" applyFont="1" applyFill="1" applyBorder="1" applyAlignment="1" applyProtection="1">
      <alignment horizontal="right"/>
      <protection locked="0"/>
    </xf>
    <xf numFmtId="168" fontId="0" fillId="22" borderId="0" xfId="42" applyNumberFormat="1" applyFont="1" applyFill="1" applyBorder="1" applyAlignment="1" applyProtection="1">
      <alignment/>
      <protection locked="0"/>
    </xf>
    <xf numFmtId="168" fontId="0" fillId="22" borderId="10" xfId="42" applyNumberFormat="1" applyFont="1" applyFill="1" applyBorder="1" applyAlignment="1" applyProtection="1">
      <alignment/>
      <protection locked="0"/>
    </xf>
    <xf numFmtId="168" fontId="0" fillId="22" borderId="0" xfId="42" applyNumberFormat="1" applyFont="1" applyFill="1" applyAlignment="1" applyProtection="1">
      <alignment/>
      <protection locked="0"/>
    </xf>
    <xf numFmtId="10" fontId="0" fillId="22" borderId="0" xfId="59" applyNumberFormat="1" applyFont="1" applyFill="1" applyBorder="1" applyAlignment="1" applyProtection="1">
      <alignment/>
      <protection locked="0"/>
    </xf>
    <xf numFmtId="10" fontId="0" fillId="22" borderId="10" xfId="59" applyNumberFormat="1" applyFont="1" applyFill="1" applyBorder="1" applyAlignment="1" applyProtection="1">
      <alignment/>
      <protection locked="0"/>
    </xf>
    <xf numFmtId="44" fontId="0" fillId="22" borderId="0" xfId="44" applyFont="1" applyFill="1" applyBorder="1" applyAlignment="1" applyProtection="1">
      <alignment/>
      <protection locked="0"/>
    </xf>
    <xf numFmtId="10" fontId="0" fillId="4" borderId="0" xfId="59" applyNumberFormat="1" applyFont="1" applyFill="1" applyBorder="1" applyAlignment="1" applyProtection="1">
      <alignment/>
      <protection locked="0"/>
    </xf>
    <xf numFmtId="43" fontId="0" fillId="4" borderId="0" xfId="42" applyFont="1" applyFill="1" applyBorder="1" applyAlignment="1" applyProtection="1">
      <alignment/>
      <protection locked="0"/>
    </xf>
    <xf numFmtId="168" fontId="0" fillId="22" borderId="0" xfId="42" applyNumberFormat="1" applyFont="1" applyFill="1" applyAlignment="1" applyProtection="1">
      <alignment/>
      <protection locked="0"/>
    </xf>
    <xf numFmtId="168" fontId="0" fillId="4" borderId="0" xfId="42" applyNumberFormat="1" applyFont="1" applyFill="1" applyAlignment="1" applyProtection="1">
      <alignment/>
      <protection locked="0"/>
    </xf>
    <xf numFmtId="10" fontId="0" fillId="22" borderId="0" xfId="59" applyNumberFormat="1" applyFont="1" applyFill="1" applyAlignment="1" applyProtection="1">
      <alignment horizontal="right"/>
      <protection locked="0"/>
    </xf>
    <xf numFmtId="44" fontId="0" fillId="22" borderId="13" xfId="44" applyNumberFormat="1" applyFont="1" applyFill="1" applyBorder="1" applyAlignment="1" applyProtection="1">
      <alignment horizontal="right"/>
      <protection locked="0"/>
    </xf>
    <xf numFmtId="44" fontId="0" fillId="22" borderId="0" xfId="44" applyFont="1" applyFill="1" applyAlignment="1" applyProtection="1">
      <alignment horizontal="right"/>
      <protection locked="0"/>
    </xf>
    <xf numFmtId="0" fontId="2" fillId="22" borderId="0" xfId="0" applyFont="1" applyFill="1" applyAlignment="1" applyProtection="1">
      <alignment/>
      <protection locked="0"/>
    </xf>
    <xf numFmtId="10" fontId="0" fillId="22" borderId="0" xfId="44" applyNumberFormat="1" applyFont="1" applyFill="1" applyBorder="1" applyAlignment="1" applyProtection="1">
      <alignment horizontal="right"/>
      <protection locked="0"/>
    </xf>
    <xf numFmtId="0" fontId="2" fillId="22" borderId="12" xfId="0" applyFont="1" applyFill="1" applyBorder="1" applyAlignment="1" applyProtection="1">
      <alignment horizontal="right"/>
      <protection locked="0"/>
    </xf>
    <xf numFmtId="166" fontId="0" fillId="22" borderId="0" xfId="44" applyNumberFormat="1" applyFont="1" applyFill="1" applyBorder="1" applyAlignment="1" applyProtection="1">
      <alignment/>
      <protection locked="0"/>
    </xf>
    <xf numFmtId="10" fontId="0" fillId="22" borderId="0" xfId="59" applyNumberFormat="1" applyFont="1" applyFill="1" applyAlignment="1" applyProtection="1">
      <alignment/>
      <protection locked="0"/>
    </xf>
    <xf numFmtId="0" fontId="0" fillId="22" borderId="0" xfId="0" applyFont="1" applyFill="1" applyAlignment="1" applyProtection="1">
      <alignment horizontal="center"/>
      <protection locked="0"/>
    </xf>
    <xf numFmtId="166" fontId="0" fillId="22" borderId="0" xfId="44" applyNumberFormat="1" applyFont="1" applyFill="1" applyAlignment="1" applyProtection="1">
      <alignment/>
      <protection locked="0"/>
    </xf>
    <xf numFmtId="43" fontId="0" fillId="22" borderId="0" xfId="42" applyFont="1" applyFill="1" applyAlignment="1" applyProtection="1">
      <alignment/>
      <protection locked="0"/>
    </xf>
    <xf numFmtId="44" fontId="0" fillId="22" borderId="0" xfId="44" applyFont="1" applyFill="1" applyAlignment="1" applyProtection="1">
      <alignment/>
      <protection locked="0"/>
    </xf>
    <xf numFmtId="166" fontId="0" fillId="4" borderId="0" xfId="44" applyNumberFormat="1" applyFont="1" applyFill="1" applyAlignment="1" applyProtection="1">
      <alignment/>
      <protection locked="0"/>
    </xf>
    <xf numFmtId="10" fontId="0" fillId="4" borderId="0" xfId="59" applyNumberFormat="1" applyFont="1" applyFill="1" applyAlignment="1" applyProtection="1">
      <alignment/>
      <protection locked="0"/>
    </xf>
    <xf numFmtId="166" fontId="0" fillId="22" borderId="0" xfId="44" applyNumberFormat="1" applyFont="1" applyFill="1" applyAlignment="1" applyProtection="1">
      <alignment/>
      <protection locked="0"/>
    </xf>
    <xf numFmtId="43" fontId="0" fillId="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22" borderId="16" xfId="0" applyFont="1" applyFill="1" applyBorder="1" applyAlignment="1" applyProtection="1">
      <alignment/>
      <protection locked="0"/>
    </xf>
    <xf numFmtId="168" fontId="0" fillId="0" borderId="0" xfId="59" applyNumberFormat="1" applyFont="1" applyBorder="1" applyAlignment="1">
      <alignment/>
    </xf>
    <xf numFmtId="0" fontId="2" fillId="4" borderId="0" xfId="0" applyFont="1" applyFill="1" applyBorder="1" applyAlignment="1">
      <alignment/>
    </xf>
    <xf numFmtId="0" fontId="0" fillId="4" borderId="0" xfId="0" applyFont="1" applyFill="1" applyBorder="1" applyAlignment="1">
      <alignment/>
    </xf>
    <xf numFmtId="0" fontId="2" fillId="4" borderId="0" xfId="0" applyFont="1" applyFill="1" applyBorder="1" applyAlignment="1" applyProtection="1">
      <alignment/>
      <protection locked="0"/>
    </xf>
    <xf numFmtId="10" fontId="0" fillId="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4" borderId="0" xfId="59" applyNumberFormat="1" applyFont="1" applyFill="1" applyAlignment="1" applyProtection="1">
      <alignment/>
      <protection locked="0"/>
    </xf>
    <xf numFmtId="0" fontId="10"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8" fontId="0" fillId="0" borderId="0" xfId="0" applyNumberFormat="1" applyFont="1" applyBorder="1" applyAlignment="1">
      <alignment/>
    </xf>
    <xf numFmtId="166" fontId="0" fillId="0" borderId="15" xfId="44" applyNumberFormat="1" applyFont="1" applyBorder="1" applyAlignment="1">
      <alignment/>
    </xf>
    <xf numFmtId="8" fontId="0" fillId="0" borderId="15" xfId="0" applyNumberFormat="1" applyFont="1" applyBorder="1" applyAlignment="1">
      <alignment/>
    </xf>
    <xf numFmtId="168" fontId="0" fillId="0" borderId="13" xfId="42" applyNumberFormat="1" applyFont="1" applyFill="1" applyBorder="1" applyAlignment="1">
      <alignment/>
    </xf>
    <xf numFmtId="0" fontId="0" fillId="0" borderId="0" xfId="0" applyFont="1" applyAlignment="1" applyProtection="1">
      <alignment/>
      <protection locked="0"/>
    </xf>
    <xf numFmtId="0" fontId="14" fillId="0" borderId="0" xfId="0" applyFont="1" applyAlignment="1">
      <alignment/>
    </xf>
    <xf numFmtId="166" fontId="14" fillId="0" borderId="0" xfId="44" applyNumberFormat="1" applyFont="1" applyAlignment="1">
      <alignment/>
    </xf>
    <xf numFmtId="168" fontId="2" fillId="0" borderId="0" xfId="42" applyNumberFormat="1" applyFont="1" applyBorder="1" applyAlignment="1">
      <alignment/>
    </xf>
    <xf numFmtId="0" fontId="15" fillId="0" borderId="12" xfId="0" applyFont="1" applyFill="1" applyBorder="1" applyAlignment="1">
      <alignment horizontal="center"/>
    </xf>
    <xf numFmtId="164" fontId="2" fillId="0" borderId="0" xfId="59" applyNumberFormat="1" applyFont="1" applyFill="1" applyBorder="1" applyAlignment="1">
      <alignment/>
    </xf>
    <xf numFmtId="164" fontId="2" fillId="0" borderId="0" xfId="42" applyNumberFormat="1" applyFont="1" applyFill="1" applyBorder="1" applyAlignment="1">
      <alignment/>
    </xf>
    <xf numFmtId="168" fontId="2" fillId="0" borderId="0" xfId="0" applyNumberFormat="1" applyFont="1" applyBorder="1" applyAlignment="1">
      <alignment/>
    </xf>
    <xf numFmtId="37" fontId="2" fillId="0" borderId="0" xfId="59" applyNumberFormat="1" applyFont="1" applyFill="1" applyBorder="1" applyAlignment="1">
      <alignment/>
    </xf>
    <xf numFmtId="168" fontId="2" fillId="0" borderId="0" xfId="42" applyNumberFormat="1" applyFont="1" applyFill="1" applyBorder="1" applyAlignment="1">
      <alignment/>
    </xf>
    <xf numFmtId="166" fontId="2" fillId="0" borderId="0" xfId="44" applyNumberFormat="1" applyFont="1" applyFill="1" applyBorder="1" applyAlignment="1">
      <alignment/>
    </xf>
    <xf numFmtId="179" fontId="2" fillId="0" borderId="0" xfId="42" applyNumberFormat="1" applyFont="1" applyFill="1" applyBorder="1" applyAlignment="1">
      <alignment/>
    </xf>
    <xf numFmtId="179" fontId="2" fillId="0" borderId="0" xfId="0" applyNumberFormat="1" applyFont="1" applyFill="1" applyBorder="1" applyAlignment="1">
      <alignment/>
    </xf>
    <xf numFmtId="179" fontId="6" fillId="0" borderId="0" xfId="0" applyNumberFormat="1" applyFont="1" applyFill="1" applyBorder="1" applyAlignment="1">
      <alignment/>
    </xf>
    <xf numFmtId="43" fontId="2" fillId="0" borderId="0" xfId="42" applyNumberFormat="1" applyFont="1" applyBorder="1" applyAlignment="1">
      <alignment/>
    </xf>
    <xf numFmtId="43" fontId="2" fillId="0" borderId="0" xfId="42" applyNumberFormat="1" applyFont="1" applyFill="1" applyBorder="1" applyAlignment="1">
      <alignment/>
    </xf>
    <xf numFmtId="164" fontId="2" fillId="0" borderId="0" xfId="42" applyNumberFormat="1" applyFont="1" applyBorder="1" applyAlignment="1">
      <alignment/>
    </xf>
    <xf numFmtId="164" fontId="2" fillId="0" borderId="0" xfId="0" applyNumberFormat="1" applyFont="1" applyFill="1" applyBorder="1" applyAlignment="1">
      <alignment/>
    </xf>
    <xf numFmtId="0" fontId="17" fillId="0" borderId="0" xfId="0" applyFont="1" applyAlignment="1">
      <alignment/>
    </xf>
    <xf numFmtId="43" fontId="2" fillId="22" borderId="17" xfId="42" applyFont="1" applyFill="1" applyBorder="1" applyAlignment="1">
      <alignment/>
    </xf>
    <xf numFmtId="0" fontId="16" fillId="0" borderId="0" xfId="0" applyFont="1" applyAlignment="1">
      <alignment/>
    </xf>
    <xf numFmtId="43" fontId="2" fillId="4" borderId="17" xfId="42" applyFont="1" applyFill="1" applyBorder="1" applyAlignment="1">
      <alignment/>
    </xf>
    <xf numFmtId="0" fontId="2" fillId="22" borderId="18" xfId="0" applyFont="1" applyFill="1" applyBorder="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168" fontId="0" fillId="0" borderId="0" xfId="42" applyNumberFormat="1" applyFont="1" applyBorder="1" applyAlignment="1" applyProtection="1">
      <alignment/>
      <protection locked="0"/>
    </xf>
    <xf numFmtId="168" fontId="0" fillId="0" borderId="10" xfId="42" applyNumberFormat="1" applyFont="1" applyBorder="1" applyAlignment="1" applyProtection="1">
      <alignment/>
      <protection locked="0"/>
    </xf>
    <xf numFmtId="168" fontId="0" fillId="0" borderId="0" xfId="42" applyNumberFormat="1" applyFont="1" applyAlignment="1" applyProtection="1">
      <alignment/>
      <protection locked="0"/>
    </xf>
    <xf numFmtId="0" fontId="2" fillId="22" borderId="0" xfId="0" applyFont="1" applyFill="1" applyBorder="1" applyAlignment="1">
      <alignment/>
    </xf>
    <xf numFmtId="0" fontId="0" fillId="22" borderId="0" xfId="0" applyFont="1" applyFill="1" applyBorder="1" applyAlignment="1">
      <alignment/>
    </xf>
    <xf numFmtId="179" fontId="2" fillId="22" borderId="0" xfId="42" applyNumberFormat="1" applyFont="1" applyFill="1" applyBorder="1" applyAlignment="1">
      <alignment/>
    </xf>
    <xf numFmtId="179" fontId="2" fillId="22" borderId="0" xfId="0" applyNumberFormat="1" applyFont="1" applyFill="1" applyBorder="1" applyAlignment="1">
      <alignment/>
    </xf>
    <xf numFmtId="164" fontId="2" fillId="22" borderId="0" xfId="42" applyNumberFormat="1" applyFont="1" applyFill="1" applyBorder="1" applyAlignment="1">
      <alignment/>
    </xf>
    <xf numFmtId="164" fontId="2" fillId="22"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J34"/>
  <sheetViews>
    <sheetView showGridLines="0" showRowColHeaders="0" tabSelected="1" zoomScalePageLayoutView="0" workbookViewId="0" topLeftCell="A17">
      <selection activeCell="C31" sqref="C31"/>
    </sheetView>
  </sheetViews>
  <sheetFormatPr defaultColWidth="11.421875" defaultRowHeight="12"/>
  <cols>
    <col min="1" max="1" width="7.8515625" style="0" customWidth="1"/>
    <col min="2" max="2" width="33.8515625" style="0" customWidth="1"/>
    <col min="3" max="3" width="15.140625" style="0" customWidth="1"/>
    <col min="4" max="16384" width="9.00390625" style="0" customWidth="1"/>
  </cols>
  <sheetData>
    <row r="1" ht="16.5">
      <c r="B1" s="114" t="s">
        <v>22</v>
      </c>
    </row>
    <row r="2" ht="16.5">
      <c r="B2" s="114"/>
    </row>
    <row r="3" ht="16.5">
      <c r="B3" s="195" t="s">
        <v>19</v>
      </c>
    </row>
    <row r="5" spans="2:10" ht="10.5">
      <c r="B5" s="27" t="s">
        <v>128</v>
      </c>
      <c r="C5" s="27"/>
      <c r="D5" s="27"/>
      <c r="E5" s="27"/>
      <c r="F5" s="27"/>
      <c r="G5" s="27"/>
      <c r="H5" s="27"/>
      <c r="I5" s="27"/>
      <c r="J5" s="27"/>
    </row>
    <row r="6" spans="2:10" ht="10.5">
      <c r="B6" s="27"/>
      <c r="C6" s="27"/>
      <c r="D6" s="27"/>
      <c r="E6" s="27"/>
      <c r="F6" s="27"/>
      <c r="G6" s="27"/>
      <c r="H6" s="27"/>
      <c r="I6" s="27"/>
      <c r="J6" s="27"/>
    </row>
    <row r="7" spans="2:10" ht="10.5">
      <c r="B7" s="27" t="s">
        <v>16</v>
      </c>
      <c r="C7" s="27"/>
      <c r="D7" s="27"/>
      <c r="E7" s="27"/>
      <c r="F7" s="27"/>
      <c r="G7" s="27"/>
      <c r="H7" s="27"/>
      <c r="I7" s="27"/>
      <c r="J7" s="27"/>
    </row>
    <row r="8" spans="2:10" ht="10.5">
      <c r="B8" s="189" t="s">
        <v>17</v>
      </c>
      <c r="C8" s="190">
        <v>0</v>
      </c>
      <c r="D8" s="27"/>
      <c r="E8" s="27"/>
      <c r="F8" s="27"/>
      <c r="G8" s="27"/>
      <c r="H8" s="27"/>
      <c r="I8" s="27"/>
      <c r="J8" s="27"/>
    </row>
    <row r="9" spans="2:10" ht="10.5">
      <c r="B9" s="27"/>
      <c r="C9" s="27"/>
      <c r="D9" s="27"/>
      <c r="E9" s="27"/>
      <c r="F9" s="27"/>
      <c r="G9" s="27"/>
      <c r="H9" s="27"/>
      <c r="I9" s="27"/>
      <c r="J9" s="27"/>
    </row>
    <row r="10" spans="2:10" ht="10.5">
      <c r="B10" s="191" t="s">
        <v>23</v>
      </c>
      <c r="C10" s="27"/>
      <c r="D10" s="27"/>
      <c r="E10" s="27"/>
      <c r="F10" s="27"/>
      <c r="G10" s="27"/>
      <c r="H10" s="27"/>
      <c r="I10" s="27"/>
      <c r="J10" s="27"/>
    </row>
    <row r="11" spans="2:10" ht="10.5">
      <c r="B11" s="189" t="s">
        <v>18</v>
      </c>
      <c r="C11" s="192">
        <v>0</v>
      </c>
      <c r="D11" s="27"/>
      <c r="E11" s="27"/>
      <c r="F11" s="27"/>
      <c r="G11" s="27"/>
      <c r="H11" s="27"/>
      <c r="I11" s="27"/>
      <c r="J11" s="27"/>
    </row>
    <row r="12" spans="2:10" ht="10.5">
      <c r="B12" s="27"/>
      <c r="C12" s="27"/>
      <c r="D12" s="27"/>
      <c r="E12" s="27"/>
      <c r="F12" s="27"/>
      <c r="G12" s="27"/>
      <c r="H12" s="27"/>
      <c r="I12" s="27"/>
      <c r="J12" s="27"/>
    </row>
    <row r="13" spans="2:10" ht="10.5">
      <c r="B13" s="27" t="s">
        <v>24</v>
      </c>
      <c r="C13" s="27"/>
      <c r="D13" s="27"/>
      <c r="E13" s="27"/>
      <c r="F13" s="27"/>
      <c r="G13" s="27"/>
      <c r="H13" s="27"/>
      <c r="I13" s="27"/>
      <c r="J13" s="27"/>
    </row>
    <row r="14" spans="2:10" ht="10.5">
      <c r="B14" s="27" t="s">
        <v>135</v>
      </c>
      <c r="C14" s="27"/>
      <c r="D14" s="27"/>
      <c r="E14" s="27"/>
      <c r="F14" s="27"/>
      <c r="G14" s="27"/>
      <c r="H14" s="27"/>
      <c r="I14" s="27"/>
      <c r="J14" s="27"/>
    </row>
    <row r="15" spans="2:10" ht="10.5">
      <c r="B15" s="27" t="s">
        <v>138</v>
      </c>
      <c r="C15" s="27"/>
      <c r="D15" s="27"/>
      <c r="E15" s="27"/>
      <c r="F15" s="27"/>
      <c r="G15" s="27"/>
      <c r="H15" s="27"/>
      <c r="I15" s="27"/>
      <c r="J15" s="27"/>
    </row>
    <row r="16" spans="2:10" ht="10.5">
      <c r="B16" s="27" t="s">
        <v>136</v>
      </c>
      <c r="C16" s="27"/>
      <c r="D16" s="27"/>
      <c r="E16" s="27"/>
      <c r="F16" s="27"/>
      <c r="G16" s="27"/>
      <c r="H16" s="27"/>
      <c r="I16" s="27"/>
      <c r="J16" s="27"/>
    </row>
    <row r="17" spans="2:10" ht="10.5">
      <c r="B17" s="27"/>
      <c r="C17" s="27"/>
      <c r="D17" s="27"/>
      <c r="E17" s="27"/>
      <c r="F17" s="27"/>
      <c r="G17" s="27"/>
      <c r="H17" s="27"/>
      <c r="I17" s="27"/>
      <c r="J17" s="27"/>
    </row>
    <row r="18" spans="2:10" ht="10.5">
      <c r="B18" s="27" t="s">
        <v>134</v>
      </c>
      <c r="C18" s="27"/>
      <c r="D18" s="27"/>
      <c r="E18" s="27"/>
      <c r="F18" s="27"/>
      <c r="G18" s="27"/>
      <c r="H18" s="27"/>
      <c r="I18" s="27"/>
      <c r="J18" s="27"/>
    </row>
    <row r="19" spans="2:10" ht="10.5">
      <c r="B19" s="1" t="s">
        <v>129</v>
      </c>
      <c r="C19" s="27"/>
      <c r="D19" s="27"/>
      <c r="E19" s="27"/>
      <c r="F19" s="27"/>
      <c r="G19" s="27"/>
      <c r="H19" s="27"/>
      <c r="I19" s="27"/>
      <c r="J19" s="27"/>
    </row>
    <row r="20" spans="2:10" ht="6" customHeight="1">
      <c r="B20" s="27"/>
      <c r="C20" s="27"/>
      <c r="D20" s="27"/>
      <c r="E20" s="27"/>
      <c r="F20" s="27"/>
      <c r="G20" s="27"/>
      <c r="H20" s="27"/>
      <c r="I20" s="27"/>
      <c r="J20" s="27"/>
    </row>
    <row r="21" spans="2:10" ht="18" customHeight="1">
      <c r="B21" s="154"/>
      <c r="C21" s="193"/>
      <c r="D21" s="27"/>
      <c r="E21" s="27"/>
      <c r="F21" s="27"/>
      <c r="G21" s="27"/>
      <c r="H21" s="27"/>
      <c r="I21" s="27"/>
      <c r="J21" s="27"/>
    </row>
    <row r="22" spans="2:10" ht="10.5">
      <c r="B22" s="27"/>
      <c r="C22" s="27"/>
      <c r="D22" s="27"/>
      <c r="E22" s="27"/>
      <c r="F22" s="27"/>
      <c r="G22" s="27"/>
      <c r="H22" s="27"/>
      <c r="I22" s="27"/>
      <c r="J22" s="27"/>
    </row>
    <row r="23" spans="2:10" ht="10.5">
      <c r="B23" s="27"/>
      <c r="C23" s="27"/>
      <c r="D23" s="27"/>
      <c r="E23" s="27"/>
      <c r="F23" s="27"/>
      <c r="G23" s="27"/>
      <c r="H23" s="27"/>
      <c r="I23" s="27"/>
      <c r="J23" s="27"/>
    </row>
    <row r="24" spans="2:10" ht="10.5">
      <c r="B24" s="27" t="s">
        <v>25</v>
      </c>
      <c r="C24" s="27"/>
      <c r="D24" s="27"/>
      <c r="E24" s="27"/>
      <c r="F24" s="27"/>
      <c r="G24" s="27"/>
      <c r="H24" s="27"/>
      <c r="I24" s="27"/>
      <c r="J24" s="27"/>
    </row>
    <row r="25" spans="2:10" ht="10.5">
      <c r="B25" s="27" t="s">
        <v>130</v>
      </c>
      <c r="C25" s="27"/>
      <c r="D25" s="27"/>
      <c r="E25" s="27"/>
      <c r="F25" s="27"/>
      <c r="G25" s="27"/>
      <c r="H25" s="27"/>
      <c r="I25" s="27"/>
      <c r="J25" s="27"/>
    </row>
    <row r="26" spans="2:10" ht="10.5">
      <c r="B26" s="27" t="s">
        <v>131</v>
      </c>
      <c r="C26" s="27"/>
      <c r="D26" s="27"/>
      <c r="E26" s="27"/>
      <c r="F26" s="27"/>
      <c r="G26" s="27"/>
      <c r="H26" s="27"/>
      <c r="I26" s="27"/>
      <c r="J26" s="27"/>
    </row>
    <row r="27" spans="2:10" ht="10.5">
      <c r="B27" s="27" t="s">
        <v>132</v>
      </c>
      <c r="C27" s="27"/>
      <c r="D27" s="27"/>
      <c r="E27" s="27"/>
      <c r="F27" s="27"/>
      <c r="G27" s="27"/>
      <c r="H27" s="27"/>
      <c r="I27" s="27"/>
      <c r="J27" s="27"/>
    </row>
    <row r="28" spans="2:10" ht="10.5">
      <c r="B28" s="27" t="s">
        <v>20</v>
      </c>
      <c r="C28" s="27"/>
      <c r="D28" s="27"/>
      <c r="E28" s="27"/>
      <c r="F28" s="27"/>
      <c r="G28" s="27"/>
      <c r="H28" s="27"/>
      <c r="I28" s="27"/>
      <c r="J28" s="27"/>
    </row>
    <row r="29" spans="2:10" ht="10.5">
      <c r="B29" s="27" t="s">
        <v>21</v>
      </c>
      <c r="C29" s="27"/>
      <c r="D29" s="27"/>
      <c r="E29" s="27"/>
      <c r="F29" s="27"/>
      <c r="G29" s="27"/>
      <c r="H29" s="27"/>
      <c r="I29" s="27"/>
      <c r="J29" s="27"/>
    </row>
    <row r="30" spans="2:10" ht="10.5">
      <c r="B30" s="27"/>
      <c r="C30" s="27"/>
      <c r="D30" s="27"/>
      <c r="E30" s="27"/>
      <c r="F30" s="27"/>
      <c r="G30" s="27"/>
      <c r="H30" s="27"/>
      <c r="I30" s="27"/>
      <c r="J30" s="27"/>
    </row>
    <row r="31" spans="2:10" ht="10.5">
      <c r="B31" s="27"/>
      <c r="C31" s="27"/>
      <c r="D31" s="27"/>
      <c r="E31" s="27"/>
      <c r="F31" s="27"/>
      <c r="G31" s="27"/>
      <c r="H31" s="27"/>
      <c r="I31" s="27"/>
      <c r="J31" s="27"/>
    </row>
    <row r="32" spans="2:10" ht="10.5">
      <c r="B32" s="27"/>
      <c r="C32" s="27"/>
      <c r="D32" s="27"/>
      <c r="E32" s="27"/>
      <c r="F32" s="27"/>
      <c r="G32" s="27"/>
      <c r="H32" s="27"/>
      <c r="I32" s="27"/>
      <c r="J32" s="27"/>
    </row>
    <row r="33" spans="2:10" ht="15">
      <c r="B33" s="196" t="s">
        <v>137</v>
      </c>
      <c r="C33" s="27"/>
      <c r="D33" s="27"/>
      <c r="E33" s="27"/>
      <c r="F33" s="27"/>
      <c r="G33" s="27"/>
      <c r="H33" s="27"/>
      <c r="I33" s="27"/>
      <c r="J33" s="27"/>
    </row>
    <row r="34" spans="2:10" ht="10.5">
      <c r="B34" s="194" t="s">
        <v>133</v>
      </c>
      <c r="C34" s="27"/>
      <c r="D34" s="27"/>
      <c r="E34" s="27"/>
      <c r="F34" s="27"/>
      <c r="G34" s="27"/>
      <c r="H34" s="27"/>
      <c r="I34" s="27"/>
      <c r="J34" s="27"/>
    </row>
  </sheetData>
  <sheetProtection/>
  <printOptions/>
  <pageMargins left="0.75" right="0.75" top="1" bottom="1" header="0.5" footer="0.5"/>
  <pageSetup horizontalDpi="300" verticalDpi="300" orientation="landscape" scale="75"/>
</worksheet>
</file>

<file path=xl/worksheets/sheet10.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7">
      <selection activeCell="N20" sqref="N20"/>
    </sheetView>
  </sheetViews>
  <sheetFormatPr defaultColWidth="11.421875" defaultRowHeight="12"/>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89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171</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172</v>
      </c>
      <c r="B10" s="99"/>
      <c r="C10" s="99"/>
      <c r="D10" s="96"/>
      <c r="E10" s="100"/>
      <c r="F10" s="100"/>
      <c r="G10" s="100"/>
      <c r="H10" s="100"/>
      <c r="I10" s="100"/>
      <c r="J10" s="100"/>
      <c r="K10" s="100"/>
      <c r="L10" s="100"/>
      <c r="M10" s="100"/>
      <c r="N10" s="100"/>
      <c r="O10" s="100"/>
      <c r="P10" s="100"/>
      <c r="Q10" s="100"/>
    </row>
    <row r="11" spans="1:17" ht="12.75" customHeight="1">
      <c r="A11" s="99"/>
      <c r="B11" s="99" t="s">
        <v>173</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174</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175</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176</v>
      </c>
      <c r="B15" s="99"/>
      <c r="C15" s="99"/>
      <c r="D15" s="96"/>
      <c r="E15" s="100"/>
      <c r="F15" s="100"/>
      <c r="G15" s="100"/>
      <c r="H15" s="100"/>
      <c r="I15" s="100"/>
      <c r="J15" s="100"/>
      <c r="K15" s="100"/>
      <c r="L15" s="100"/>
      <c r="M15" s="100"/>
      <c r="N15" s="100"/>
      <c r="O15" s="100"/>
      <c r="P15" s="100"/>
      <c r="Q15" s="100"/>
    </row>
    <row r="16" spans="1:17" ht="12.75" customHeight="1">
      <c r="A16" s="99"/>
      <c r="B16" s="1" t="s">
        <v>195</v>
      </c>
      <c r="C16" s="1"/>
      <c r="D16" s="96"/>
      <c r="E16" s="100"/>
      <c r="F16" s="100"/>
      <c r="G16" s="100"/>
      <c r="H16" s="100"/>
      <c r="I16" s="100"/>
      <c r="J16" s="100"/>
      <c r="K16" s="100"/>
      <c r="L16" s="100"/>
      <c r="M16" s="100"/>
      <c r="N16" s="100"/>
      <c r="O16" s="100"/>
      <c r="P16" s="100"/>
      <c r="Q16" s="100"/>
    </row>
    <row r="17" spans="1:17" ht="12.75" customHeight="1">
      <c r="A17" s="99"/>
      <c r="B17" s="1"/>
      <c r="C17" s="99" t="s">
        <v>11</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12</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164</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177</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183</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178</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179</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180</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181</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182</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184</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186</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185</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187</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188</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189</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8" sqref="L28"/>
    </sheetView>
  </sheetViews>
  <sheetFormatPr defaultColWidth="11.42187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
      <c r="A1" s="5">
        <f>'1. Required Start-Up Funds'!A1</f>
        <v>0</v>
      </c>
    </row>
    <row r="2" ht="15">
      <c r="A2" s="5" t="s">
        <v>90</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190</v>
      </c>
      <c r="G6" s="98"/>
      <c r="H6" s="97"/>
      <c r="I6" s="45" t="s">
        <v>191</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192</v>
      </c>
      <c r="B8" s="99"/>
      <c r="C8" s="99"/>
      <c r="D8" s="96"/>
      <c r="E8" s="96"/>
      <c r="F8" s="100"/>
      <c r="G8" s="100"/>
      <c r="H8" s="100"/>
      <c r="I8" s="100"/>
      <c r="J8" s="96"/>
      <c r="K8" s="96"/>
      <c r="L8" s="96"/>
      <c r="M8" s="96"/>
      <c r="N8" s="96"/>
      <c r="O8" s="96"/>
      <c r="P8" s="96"/>
      <c r="Q8" s="21"/>
      <c r="R8" s="21"/>
    </row>
    <row r="9" spans="1:18" ht="12.75" customHeight="1">
      <c r="A9" s="99"/>
      <c r="B9" s="99" t="s">
        <v>193</v>
      </c>
      <c r="C9" s="99"/>
      <c r="D9" s="96"/>
      <c r="E9" s="96"/>
      <c r="F9" s="100"/>
      <c r="G9" s="100"/>
      <c r="H9" s="100"/>
      <c r="I9" s="100"/>
      <c r="J9" s="96"/>
      <c r="K9" s="96"/>
      <c r="L9" s="96"/>
      <c r="M9" s="96"/>
      <c r="N9" s="96"/>
      <c r="O9" s="96"/>
      <c r="P9" s="96"/>
      <c r="Q9" s="21"/>
      <c r="R9" s="21"/>
    </row>
    <row r="10" spans="1:18" ht="12.75" customHeight="1">
      <c r="A10" s="99"/>
      <c r="B10" s="99"/>
      <c r="C10" s="99" t="s">
        <v>194</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174</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196</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197</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198</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199</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233</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240</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200</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201</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202</v>
      </c>
      <c r="B33" s="1"/>
      <c r="C33" s="1"/>
      <c r="D33" s="42"/>
      <c r="E33" s="96"/>
      <c r="F33" s="100"/>
      <c r="G33" s="100"/>
      <c r="H33" s="100"/>
      <c r="I33" s="100"/>
      <c r="J33" s="96"/>
      <c r="K33" s="96"/>
      <c r="L33" s="96"/>
      <c r="M33" s="96"/>
      <c r="N33" s="96"/>
      <c r="O33" s="96"/>
      <c r="P33" s="96"/>
      <c r="Q33" s="21"/>
      <c r="R33" s="21"/>
    </row>
    <row r="34" spans="1:18" ht="12.75" customHeight="1">
      <c r="A34" s="1"/>
      <c r="B34" s="1" t="s">
        <v>206</v>
      </c>
      <c r="C34" s="1"/>
      <c r="D34" s="42"/>
      <c r="E34" s="96"/>
      <c r="F34" s="100"/>
      <c r="G34" s="100"/>
      <c r="H34" s="100"/>
      <c r="I34" s="100"/>
      <c r="J34" s="96"/>
      <c r="K34" s="96"/>
      <c r="L34" s="96"/>
      <c r="M34" s="96"/>
      <c r="N34" s="96"/>
      <c r="O34" s="96"/>
      <c r="P34" s="96"/>
      <c r="Q34" s="21"/>
      <c r="R34" s="21"/>
    </row>
    <row r="35" spans="1:18" ht="12.75" customHeight="1">
      <c r="A35" s="1"/>
      <c r="B35" s="1"/>
      <c r="C35" s="1" t="s">
        <v>203</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9</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205</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0</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1</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189</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207</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208</v>
      </c>
      <c r="C44" s="1"/>
      <c r="D44" s="42"/>
      <c r="E44" s="42"/>
      <c r="F44" s="50"/>
      <c r="G44" s="50"/>
      <c r="H44" s="50"/>
      <c r="I44" s="50"/>
      <c r="J44" s="42"/>
      <c r="K44" s="42"/>
      <c r="L44" s="42"/>
      <c r="M44" s="42"/>
      <c r="N44" s="42"/>
      <c r="O44" s="42"/>
      <c r="P44" s="42"/>
      <c r="Q44" s="7"/>
      <c r="R44" s="7"/>
    </row>
    <row r="45" spans="1:18" ht="12.75" customHeight="1">
      <c r="A45" s="1"/>
      <c r="B45" s="1"/>
      <c r="C45" s="1" t="s">
        <v>209</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210</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211</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212</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87</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xl/worksheets/sheet12.xml><?xml version="1.0" encoding="utf-8"?>
<worksheet xmlns="http://schemas.openxmlformats.org/spreadsheetml/2006/main" xmlns:r="http://schemas.openxmlformats.org/officeDocument/2006/relationships">
  <dimension ref="A1:S76"/>
  <sheetViews>
    <sheetView showGridLines="0" showRowColHeaders="0" zoomScalePageLayoutView="0" workbookViewId="0" topLeftCell="A1">
      <selection activeCell="O60" sqref="O60"/>
    </sheetView>
  </sheetViews>
  <sheetFormatPr defaultColWidth="11.421875" defaultRowHeight="12" outlineLevelRow="1"/>
  <cols>
    <col min="1" max="3" width="3.00390625" style="6" customWidth="1"/>
    <col min="4" max="4" width="22.8515625" style="0" customWidth="1"/>
    <col min="5" max="5" width="10.8515625" style="0" customWidth="1"/>
    <col min="6" max="6" width="20.8515625" style="0" customWidth="1"/>
    <col min="7" max="8" width="10.8515625" style="0" customWidth="1"/>
    <col min="9" max="9" width="20.8515625" style="0" customWidth="1"/>
    <col min="10" max="11" width="10.8515625" style="0" customWidth="1"/>
    <col min="12" max="12" width="20.8515625" style="0" customWidth="1"/>
    <col min="13" max="18" width="10.8515625" style="0" customWidth="1"/>
    <col min="19" max="19" width="15.8515625" style="0" customWidth="1"/>
    <col min="20" max="16384" width="9.00390625" style="0" customWidth="1"/>
  </cols>
  <sheetData>
    <row r="1" ht="15">
      <c r="A1" s="5">
        <f>'1. Required Start-Up Funds'!A1</f>
        <v>0</v>
      </c>
    </row>
    <row r="2" ht="15">
      <c r="A2" s="5" t="s">
        <v>213</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273</v>
      </c>
      <c r="G6" s="98" t="s">
        <v>214</v>
      </c>
      <c r="H6" s="97"/>
      <c r="I6" s="45" t="s">
        <v>284</v>
      </c>
      <c r="J6" s="98" t="s">
        <v>214</v>
      </c>
      <c r="K6" s="97"/>
      <c r="L6" s="45" t="s">
        <v>274</v>
      </c>
      <c r="M6" s="98" t="s">
        <v>214</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f>'8. Income Statement'!B9</f>
        <v>0</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f>'8. Income Statement'!B10</f>
        <v>0</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f>'8. Income Statement'!B16</f>
        <v>0</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f>'8. Income Statement'!B17</f>
        <v>0</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96"/>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14</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15</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56</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0</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1</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11.421875" defaultRowHeight="12" outlineLevelRow="1"/>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97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162</v>
      </c>
      <c r="B8" s="1"/>
      <c r="C8" s="1"/>
      <c r="D8" s="42"/>
      <c r="E8" s="42"/>
      <c r="F8" s="42"/>
      <c r="G8" s="42"/>
      <c r="H8" s="42"/>
      <c r="I8" s="42"/>
      <c r="J8" s="42"/>
      <c r="K8" s="42"/>
      <c r="L8" s="42"/>
      <c r="M8" s="42"/>
      <c r="N8" s="42"/>
      <c r="O8" s="42"/>
      <c r="P8" s="42"/>
      <c r="Q8" s="42"/>
    </row>
    <row r="9" spans="1:17" ht="12.75" customHeight="1" outlineLevel="1">
      <c r="A9" s="1"/>
      <c r="B9" s="1">
        <f>'4. Projected Sales Forecast'!A8</f>
        <v>0</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f>'4. Projected Sales Forecast'!A30</f>
        <v>0</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163</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164</v>
      </c>
      <c r="B15" s="1"/>
      <c r="C15" s="1"/>
      <c r="D15" s="42"/>
      <c r="E15" s="50"/>
      <c r="F15" s="50"/>
      <c r="G15" s="50"/>
      <c r="H15" s="50"/>
      <c r="I15" s="50"/>
      <c r="J15" s="50"/>
      <c r="K15" s="50"/>
      <c r="L15" s="50"/>
      <c r="M15" s="50"/>
      <c r="N15" s="50"/>
      <c r="O15" s="50"/>
      <c r="P15" s="50"/>
      <c r="Q15" s="50"/>
    </row>
    <row r="16" spans="1:17" ht="12.75" customHeight="1" outlineLevel="1">
      <c r="A16" s="1"/>
      <c r="B16" s="1">
        <f>B9</f>
        <v>0</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f>B10</f>
        <v>0</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165</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267</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169</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167</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166</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147</v>
      </c>
      <c r="B56" s="1"/>
      <c r="C56" s="1"/>
      <c r="D56" s="42"/>
      <c r="E56" s="50"/>
      <c r="F56" s="50"/>
      <c r="G56" s="50"/>
      <c r="H56" s="50"/>
      <c r="I56" s="50"/>
      <c r="J56" s="50"/>
      <c r="K56" s="50"/>
      <c r="L56" s="50"/>
      <c r="M56" s="50"/>
      <c r="N56" s="50"/>
      <c r="O56" s="50"/>
      <c r="P56" s="50"/>
      <c r="Q56" s="50"/>
    </row>
    <row r="57" spans="1:17" ht="12.75" customHeight="1" outlineLevel="1">
      <c r="A57" s="1"/>
      <c r="B57" s="1" t="s">
        <v>56</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231</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148</v>
      </c>
      <c r="C59" s="1"/>
      <c r="D59" s="42"/>
      <c r="E59" s="50"/>
      <c r="F59" s="50"/>
      <c r="G59" s="50"/>
      <c r="H59" s="50"/>
      <c r="I59" s="50"/>
      <c r="J59" s="50"/>
      <c r="K59" s="50"/>
      <c r="L59" s="50"/>
      <c r="M59" s="50"/>
      <c r="N59" s="50"/>
      <c r="O59" s="50"/>
      <c r="P59" s="50"/>
      <c r="Q59" s="50"/>
    </row>
    <row r="60" spans="1:17" ht="12.75" customHeight="1" outlineLevel="1">
      <c r="A60" s="1"/>
      <c r="B60" s="1"/>
      <c r="C60" s="1" t="s">
        <v>255</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257</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150</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0</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1</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183</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149</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170</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11.421875" defaultRowHeight="12"/>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98</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171</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172</v>
      </c>
      <c r="B10" s="99"/>
      <c r="C10" s="99"/>
      <c r="D10" s="96"/>
      <c r="E10" s="100"/>
      <c r="F10" s="100"/>
      <c r="G10" s="100"/>
      <c r="H10" s="100"/>
      <c r="I10" s="100"/>
      <c r="J10" s="100"/>
      <c r="K10" s="100"/>
      <c r="L10" s="100"/>
      <c r="M10" s="100"/>
      <c r="N10" s="100"/>
      <c r="O10" s="100"/>
      <c r="P10" s="100"/>
      <c r="Q10" s="100"/>
    </row>
    <row r="11" spans="1:17" ht="12.75" customHeight="1">
      <c r="A11" s="99"/>
      <c r="B11" s="99" t="s">
        <v>173</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174</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175</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176</v>
      </c>
      <c r="B15" s="99"/>
      <c r="C15" s="99"/>
      <c r="D15" s="96"/>
      <c r="E15" s="100"/>
      <c r="F15" s="100"/>
      <c r="G15" s="100"/>
      <c r="H15" s="100"/>
      <c r="I15" s="100"/>
      <c r="J15" s="100"/>
      <c r="K15" s="100"/>
      <c r="L15" s="100"/>
      <c r="M15" s="100"/>
      <c r="N15" s="100"/>
      <c r="O15" s="100"/>
      <c r="P15" s="100"/>
      <c r="Q15" s="100"/>
    </row>
    <row r="16" spans="1:17" ht="12.75" customHeight="1">
      <c r="A16" s="99"/>
      <c r="B16" s="1" t="s">
        <v>195</v>
      </c>
      <c r="C16" s="1"/>
      <c r="D16" s="96"/>
      <c r="E16" s="100"/>
      <c r="F16" s="100"/>
      <c r="G16" s="100"/>
      <c r="H16" s="100"/>
      <c r="I16" s="100"/>
      <c r="J16" s="100"/>
      <c r="K16" s="100"/>
      <c r="L16" s="100"/>
      <c r="M16" s="100"/>
      <c r="N16" s="100"/>
      <c r="O16" s="100"/>
      <c r="P16" s="100"/>
      <c r="Q16" s="100"/>
    </row>
    <row r="17" spans="1:17" ht="12.75" customHeight="1">
      <c r="A17" s="99"/>
      <c r="B17" s="1"/>
      <c r="C17" s="99" t="s">
        <v>11</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13</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164</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177</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183</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178</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179</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180</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181</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182</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184</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186</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185</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187</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188</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189</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5.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9" sqref="L29"/>
    </sheetView>
  </sheetViews>
  <sheetFormatPr defaultColWidth="11.42187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
      <c r="A1" s="5">
        <f>'1. Required Start-Up Funds'!A1</f>
        <v>0</v>
      </c>
    </row>
    <row r="2" ht="15">
      <c r="A2" s="5" t="s">
        <v>99</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191</v>
      </c>
      <c r="G6" s="98"/>
      <c r="H6" s="97"/>
      <c r="I6" s="45" t="s">
        <v>100</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192</v>
      </c>
      <c r="B8" s="99"/>
      <c r="C8" s="99"/>
      <c r="D8" s="96"/>
      <c r="E8" s="96"/>
      <c r="F8" s="100"/>
      <c r="G8" s="100"/>
      <c r="H8" s="100"/>
      <c r="I8" s="100"/>
      <c r="J8" s="96"/>
      <c r="K8" s="96"/>
      <c r="L8" s="96"/>
      <c r="M8" s="96"/>
      <c r="N8" s="96"/>
      <c r="O8" s="96"/>
      <c r="P8" s="96"/>
      <c r="Q8" s="21"/>
      <c r="R8" s="21"/>
    </row>
    <row r="9" spans="1:18" ht="12.75" customHeight="1">
      <c r="A9" s="99"/>
      <c r="B9" s="99" t="s">
        <v>193</v>
      </c>
      <c r="C9" s="99"/>
      <c r="D9" s="96"/>
      <c r="E9" s="96"/>
      <c r="F9" s="100"/>
      <c r="G9" s="100"/>
      <c r="H9" s="100"/>
      <c r="I9" s="100"/>
      <c r="J9" s="96"/>
      <c r="K9" s="96"/>
      <c r="L9" s="96"/>
      <c r="M9" s="96"/>
      <c r="N9" s="96"/>
      <c r="O9" s="96"/>
      <c r="P9" s="96"/>
      <c r="Q9" s="21"/>
      <c r="R9" s="21"/>
    </row>
    <row r="10" spans="1:18" ht="12.75" customHeight="1">
      <c r="A10" s="99"/>
      <c r="B10" s="99"/>
      <c r="C10" s="99" t="s">
        <v>194</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174</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196</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197</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198</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199</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233</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240</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200</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201</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202</v>
      </c>
      <c r="B33" s="1"/>
      <c r="C33" s="1"/>
      <c r="D33" s="42"/>
      <c r="E33" s="96"/>
      <c r="F33" s="100"/>
      <c r="G33" s="100"/>
      <c r="H33" s="100"/>
      <c r="I33" s="100"/>
      <c r="J33" s="96"/>
      <c r="K33" s="96"/>
      <c r="L33" s="96"/>
      <c r="M33" s="96"/>
      <c r="N33" s="96"/>
      <c r="O33" s="96"/>
      <c r="P33" s="96"/>
      <c r="Q33" s="21"/>
      <c r="R33" s="21"/>
    </row>
    <row r="34" spans="1:18" ht="12.75" customHeight="1">
      <c r="A34" s="1"/>
      <c r="B34" s="1" t="s">
        <v>206</v>
      </c>
      <c r="C34" s="1"/>
      <c r="D34" s="42"/>
      <c r="E34" s="96"/>
      <c r="F34" s="100"/>
      <c r="G34" s="100"/>
      <c r="H34" s="100"/>
      <c r="I34" s="100"/>
      <c r="J34" s="96"/>
      <c r="K34" s="96"/>
      <c r="L34" s="96"/>
      <c r="M34" s="96"/>
      <c r="N34" s="96"/>
      <c r="O34" s="96"/>
      <c r="P34" s="96"/>
      <c r="Q34" s="21"/>
      <c r="R34" s="21"/>
    </row>
    <row r="35" spans="1:18" ht="12.75" customHeight="1">
      <c r="A35" s="1"/>
      <c r="B35" s="1"/>
      <c r="C35" s="1" t="s">
        <v>203</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204</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205</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0</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1</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189</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207</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208</v>
      </c>
      <c r="C44" s="1"/>
      <c r="D44" s="42"/>
      <c r="E44" s="42"/>
      <c r="F44" s="50"/>
      <c r="G44" s="50"/>
      <c r="H44" s="50"/>
      <c r="I44" s="50"/>
      <c r="J44" s="42"/>
      <c r="K44" s="42"/>
      <c r="L44" s="42"/>
      <c r="M44" s="42"/>
      <c r="N44" s="42"/>
      <c r="O44" s="42"/>
      <c r="P44" s="42"/>
      <c r="Q44" s="7"/>
      <c r="R44" s="7"/>
    </row>
    <row r="45" spans="1:18" ht="12.75" customHeight="1">
      <c r="A45" s="1"/>
      <c r="B45" s="1"/>
      <c r="C45" s="1" t="s">
        <v>209</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210</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211</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212</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87</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xl/worksheets/sheet16.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H73" sqref="H73"/>
    </sheetView>
  </sheetViews>
  <sheetFormatPr defaultColWidth="11.421875" defaultRowHeight="12" outlineLevelRow="1"/>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101</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162</v>
      </c>
      <c r="B8" s="1"/>
      <c r="C8" s="1"/>
      <c r="D8" s="42"/>
      <c r="E8" s="42"/>
      <c r="F8" s="42"/>
      <c r="G8" s="42"/>
      <c r="H8" s="42"/>
      <c r="I8" s="42"/>
      <c r="J8" s="42"/>
      <c r="K8" s="42"/>
      <c r="L8" s="42"/>
      <c r="M8" s="42"/>
      <c r="N8" s="42"/>
      <c r="O8" s="42"/>
      <c r="P8" s="42"/>
      <c r="Q8" s="42"/>
    </row>
    <row r="9" spans="1:17" ht="12.75" customHeight="1" outlineLevel="1">
      <c r="A9" s="1"/>
      <c r="B9" s="1">
        <f>'4. Projected Sales Forecast'!A8</f>
        <v>0</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f>'4. Projected Sales Forecast'!A30</f>
        <v>0</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163</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164</v>
      </c>
      <c r="B15" s="1"/>
      <c r="C15" s="1"/>
      <c r="D15" s="42"/>
      <c r="E15" s="50"/>
      <c r="F15" s="50"/>
      <c r="G15" s="50"/>
      <c r="H15" s="50"/>
      <c r="I15" s="50"/>
      <c r="J15" s="50"/>
      <c r="K15" s="50"/>
      <c r="L15" s="50"/>
      <c r="M15" s="50"/>
      <c r="N15" s="50"/>
      <c r="O15" s="50"/>
      <c r="P15" s="50"/>
      <c r="Q15" s="50"/>
    </row>
    <row r="16" spans="1:17" ht="12.75" customHeight="1" outlineLevel="1">
      <c r="A16" s="1"/>
      <c r="B16" s="1">
        <f>B9</f>
        <v>0</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f>B10</f>
        <v>0</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165</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267</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169</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167</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166</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147</v>
      </c>
      <c r="B56" s="1"/>
      <c r="C56" s="1"/>
      <c r="D56" s="42"/>
      <c r="E56" s="50"/>
      <c r="F56" s="50"/>
      <c r="G56" s="50"/>
      <c r="H56" s="50"/>
      <c r="I56" s="50"/>
      <c r="J56" s="50"/>
      <c r="K56" s="50"/>
      <c r="L56" s="50"/>
      <c r="M56" s="50"/>
      <c r="N56" s="50"/>
      <c r="O56" s="50"/>
      <c r="P56" s="50"/>
      <c r="Q56" s="50"/>
    </row>
    <row r="57" spans="1:17" ht="12.75" customHeight="1" outlineLevel="1">
      <c r="A57" s="1"/>
      <c r="B57" s="1" t="s">
        <v>56</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231</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148</v>
      </c>
      <c r="C59" s="1"/>
      <c r="D59" s="42"/>
      <c r="E59" s="50"/>
      <c r="F59" s="50"/>
      <c r="G59" s="50"/>
      <c r="H59" s="50"/>
      <c r="I59" s="50"/>
      <c r="J59" s="50"/>
      <c r="K59" s="50"/>
      <c r="L59" s="50"/>
      <c r="M59" s="50"/>
      <c r="N59" s="50"/>
      <c r="O59" s="50"/>
      <c r="P59" s="50"/>
      <c r="Q59" s="50"/>
    </row>
    <row r="60" spans="1:17" ht="12.75" customHeight="1" outlineLevel="1">
      <c r="A60" s="1"/>
      <c r="B60" s="1"/>
      <c r="C60" s="1" t="s">
        <v>255</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257</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150</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0</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1</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183</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149</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170</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11.421875" defaultRowHeight="12"/>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102</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171</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172</v>
      </c>
      <c r="B10" s="99"/>
      <c r="C10" s="99"/>
      <c r="D10" s="96"/>
      <c r="E10" s="100"/>
      <c r="F10" s="100"/>
      <c r="G10" s="100"/>
      <c r="H10" s="100"/>
      <c r="I10" s="100"/>
      <c r="J10" s="100"/>
      <c r="K10" s="100"/>
      <c r="L10" s="100"/>
      <c r="M10" s="100"/>
      <c r="N10" s="100"/>
      <c r="O10" s="100"/>
      <c r="P10" s="100"/>
      <c r="Q10" s="100"/>
    </row>
    <row r="11" spans="1:17" ht="12.75" customHeight="1">
      <c r="A11" s="99"/>
      <c r="B11" s="99" t="s">
        <v>173</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174</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175</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176</v>
      </c>
      <c r="B15" s="99"/>
      <c r="C15" s="99"/>
      <c r="D15" s="96"/>
      <c r="E15" s="100"/>
      <c r="F15" s="100"/>
      <c r="G15" s="100"/>
      <c r="H15" s="100"/>
      <c r="I15" s="100"/>
      <c r="J15" s="100"/>
      <c r="K15" s="100"/>
      <c r="L15" s="100"/>
      <c r="M15" s="100"/>
      <c r="N15" s="100"/>
      <c r="O15" s="100"/>
      <c r="P15" s="100"/>
      <c r="Q15" s="100"/>
    </row>
    <row r="16" spans="1:17" ht="12.75" customHeight="1">
      <c r="A16" s="99"/>
      <c r="B16" s="1" t="s">
        <v>195</v>
      </c>
      <c r="C16" s="1"/>
      <c r="D16" s="96"/>
      <c r="E16" s="100"/>
      <c r="F16" s="100"/>
      <c r="G16" s="100"/>
      <c r="H16" s="100"/>
      <c r="I16" s="100"/>
      <c r="J16" s="100"/>
      <c r="K16" s="100"/>
      <c r="L16" s="100"/>
      <c r="M16" s="100"/>
      <c r="N16" s="100"/>
      <c r="O16" s="100"/>
      <c r="P16" s="100"/>
      <c r="Q16" s="100"/>
    </row>
    <row r="17" spans="1:17" ht="12.75" customHeight="1">
      <c r="A17" s="99"/>
      <c r="B17" s="1"/>
      <c r="C17" s="99" t="s">
        <v>11</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12</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164</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177</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183</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178</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179</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180</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181</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182</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184</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186</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185</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187</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188</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189</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8.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N13" sqref="N13"/>
    </sheetView>
  </sheetViews>
  <sheetFormatPr defaultColWidth="11.42187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 min="19" max="16384" width="9.00390625" style="0" customWidth="1"/>
  </cols>
  <sheetData>
    <row r="1" ht="15">
      <c r="A1" s="5">
        <f>'1. Required Start-Up Funds'!A1</f>
        <v>0</v>
      </c>
    </row>
    <row r="2" ht="15">
      <c r="A2" s="5" t="s">
        <v>103</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100</v>
      </c>
      <c r="G6" s="98"/>
      <c r="H6" s="97"/>
      <c r="I6" s="45" t="s">
        <v>104</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192</v>
      </c>
      <c r="B8" s="99"/>
      <c r="C8" s="99"/>
      <c r="D8" s="96"/>
      <c r="E8" s="96"/>
      <c r="F8" s="100"/>
      <c r="G8" s="100"/>
      <c r="H8" s="100"/>
      <c r="I8" s="100"/>
      <c r="J8" s="96"/>
      <c r="K8" s="96"/>
      <c r="L8" s="96"/>
      <c r="M8" s="96"/>
      <c r="N8" s="96"/>
      <c r="O8" s="96"/>
      <c r="P8" s="96"/>
      <c r="Q8" s="21"/>
      <c r="R8" s="21"/>
    </row>
    <row r="9" spans="1:18" ht="12.75" customHeight="1">
      <c r="A9" s="99"/>
      <c r="B9" s="99" t="s">
        <v>193</v>
      </c>
      <c r="C9" s="99"/>
      <c r="D9" s="96"/>
      <c r="E9" s="96"/>
      <c r="F9" s="100"/>
      <c r="G9" s="100"/>
      <c r="H9" s="100"/>
      <c r="I9" s="100"/>
      <c r="J9" s="96"/>
      <c r="K9" s="96"/>
      <c r="L9" s="96"/>
      <c r="M9" s="96"/>
      <c r="N9" s="96"/>
      <c r="O9" s="96"/>
      <c r="P9" s="96"/>
      <c r="Q9" s="21"/>
      <c r="R9" s="21"/>
    </row>
    <row r="10" spans="1:18" ht="12.75" customHeight="1">
      <c r="A10" s="99"/>
      <c r="B10" s="99"/>
      <c r="C10" s="99" t="s">
        <v>194</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174</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196</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197</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198</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199</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233</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240</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200</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201</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202</v>
      </c>
      <c r="B33" s="1"/>
      <c r="C33" s="1"/>
      <c r="D33" s="42"/>
      <c r="E33" s="96"/>
      <c r="F33" s="100"/>
      <c r="G33" s="100"/>
      <c r="H33" s="100"/>
      <c r="I33" s="100"/>
      <c r="J33" s="96"/>
      <c r="K33" s="96"/>
      <c r="L33" s="96"/>
      <c r="M33" s="96"/>
      <c r="N33" s="96"/>
      <c r="O33" s="96"/>
      <c r="P33" s="96"/>
      <c r="Q33" s="21"/>
      <c r="R33" s="21"/>
    </row>
    <row r="34" spans="1:18" ht="12.75" customHeight="1">
      <c r="A34" s="1"/>
      <c r="B34" s="1" t="s">
        <v>206</v>
      </c>
      <c r="C34" s="1"/>
      <c r="D34" s="42"/>
      <c r="E34" s="96"/>
      <c r="F34" s="100"/>
      <c r="G34" s="100"/>
      <c r="H34" s="100"/>
      <c r="I34" s="100"/>
      <c r="J34" s="96"/>
      <c r="K34" s="96"/>
      <c r="L34" s="96"/>
      <c r="M34" s="96"/>
      <c r="N34" s="96"/>
      <c r="O34" s="96"/>
      <c r="P34" s="96"/>
      <c r="Q34" s="21"/>
      <c r="R34" s="21"/>
    </row>
    <row r="35" spans="1:18" ht="12.75" customHeight="1">
      <c r="A35" s="1"/>
      <c r="B35" s="1"/>
      <c r="C35" s="1" t="s">
        <v>203</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204</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205</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0</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1</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189</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207</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208</v>
      </c>
      <c r="C44" s="1"/>
      <c r="D44" s="42"/>
      <c r="E44" s="42"/>
      <c r="F44" s="50"/>
      <c r="G44" s="50"/>
      <c r="H44" s="50"/>
      <c r="I44" s="50"/>
      <c r="J44" s="42"/>
      <c r="K44" s="42"/>
      <c r="L44" s="42"/>
      <c r="M44" s="42"/>
      <c r="N44" s="42"/>
      <c r="O44" s="42"/>
      <c r="P44" s="42"/>
      <c r="Q44" s="7"/>
      <c r="R44" s="7"/>
    </row>
    <row r="45" spans="1:18" ht="12.75" customHeight="1">
      <c r="A45" s="1"/>
      <c r="B45" s="1"/>
      <c r="C45" s="1" t="s">
        <v>209</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210</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211</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212</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87</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E38" sqref="E38"/>
    </sheetView>
  </sheetViews>
  <sheetFormatPr defaultColWidth="11.42187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9" width="18.8515625" style="0" customWidth="1"/>
    <col min="10" max="10" width="8.8515625" style="0" customWidth="1"/>
    <col min="11" max="12" width="18.8515625" style="0" customWidth="1"/>
    <col min="13" max="16384" width="9.00390625" style="0" customWidth="1"/>
  </cols>
  <sheetData>
    <row r="1" spans="1:17" ht="15.75">
      <c r="A1" s="5">
        <f>'1. Required Start-Up Funds'!A1</f>
        <v>0</v>
      </c>
      <c r="Q1" s="16"/>
    </row>
    <row r="2" ht="15.75">
      <c r="A2" s="5" t="s">
        <v>105</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107</v>
      </c>
      <c r="B6" s="24"/>
      <c r="C6" s="24"/>
      <c r="D6" s="24"/>
      <c r="E6" s="48"/>
      <c r="F6" s="46"/>
      <c r="G6" s="112" t="s">
        <v>273</v>
      </c>
      <c r="H6" s="46"/>
      <c r="I6" s="112" t="s">
        <v>284</v>
      </c>
      <c r="J6" s="46"/>
      <c r="K6" s="112" t="s">
        <v>274</v>
      </c>
      <c r="L6" s="48"/>
      <c r="M6" s="175" t="s">
        <v>61</v>
      </c>
      <c r="N6" s="48"/>
      <c r="O6" s="48"/>
      <c r="P6" s="48"/>
      <c r="Q6" s="48"/>
      <c r="R6" s="20"/>
    </row>
    <row r="7" spans="1:18" ht="12.75" customHeight="1" thickTop="1">
      <c r="A7" s="24"/>
      <c r="B7" s="24" t="s">
        <v>108</v>
      </c>
      <c r="C7" s="24"/>
      <c r="D7" s="24"/>
      <c r="E7" s="48"/>
      <c r="F7" s="48"/>
      <c r="G7" s="49"/>
      <c r="H7" s="48"/>
      <c r="I7" s="94"/>
      <c r="J7" s="48"/>
      <c r="K7" s="48"/>
      <c r="L7" s="48"/>
      <c r="M7" s="48"/>
      <c r="N7" s="48"/>
      <c r="O7" s="48"/>
      <c r="P7" s="48"/>
      <c r="Q7" s="48"/>
      <c r="R7" s="20"/>
    </row>
    <row r="8" spans="1:18" ht="12.75" customHeight="1">
      <c r="A8" s="24"/>
      <c r="B8" s="24"/>
      <c r="C8" s="24" t="s">
        <v>109</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110</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111</v>
      </c>
      <c r="C10" s="24"/>
      <c r="D10" s="24"/>
      <c r="E10" s="48"/>
      <c r="F10" s="48"/>
      <c r="G10" s="182"/>
      <c r="H10" s="182"/>
      <c r="I10" s="182"/>
      <c r="J10" s="182"/>
      <c r="K10" s="182"/>
      <c r="L10" s="183"/>
      <c r="M10" s="183"/>
      <c r="N10" s="48"/>
      <c r="O10" s="48"/>
      <c r="P10" s="48"/>
      <c r="Q10" s="48"/>
      <c r="R10" s="20"/>
    </row>
    <row r="11" spans="1:18" ht="12.75" customHeight="1">
      <c r="A11" s="24"/>
      <c r="B11" s="24"/>
      <c r="C11" s="200" t="s">
        <v>113</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112</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114</v>
      </c>
      <c r="C13" s="99"/>
      <c r="D13" s="99"/>
      <c r="E13" s="18"/>
      <c r="F13" s="18"/>
      <c r="G13" s="185"/>
      <c r="H13" s="186"/>
      <c r="I13" s="186"/>
      <c r="J13" s="186"/>
      <c r="K13" s="186"/>
      <c r="L13" s="24"/>
      <c r="M13" s="24"/>
      <c r="N13" s="48"/>
      <c r="O13" s="48"/>
      <c r="P13" s="48"/>
      <c r="Q13" s="48"/>
      <c r="R13" s="20"/>
    </row>
    <row r="14" spans="1:18" ht="12.75" customHeight="1">
      <c r="A14" s="24"/>
      <c r="B14" s="99"/>
      <c r="C14" s="99" t="s">
        <v>115</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116</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117</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118</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119</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120</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121</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122</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26</v>
      </c>
      <c r="C22" s="24"/>
      <c r="D22" s="24"/>
      <c r="E22" s="48"/>
      <c r="F22" s="48"/>
      <c r="G22" s="186"/>
      <c r="H22" s="186"/>
      <c r="I22" s="186"/>
      <c r="J22" s="186"/>
      <c r="K22" s="186"/>
      <c r="L22" s="24"/>
      <c r="M22" s="24"/>
      <c r="N22" s="48"/>
      <c r="O22" s="48"/>
      <c r="P22" s="48"/>
      <c r="Q22" s="48"/>
      <c r="R22" s="20"/>
    </row>
    <row r="23" spans="1:18" ht="12.75" customHeight="1">
      <c r="A23" s="24"/>
      <c r="B23" s="24"/>
      <c r="C23" s="200" t="s">
        <v>123</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124</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125</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126</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127</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GridLines="0" showRowColHeaders="0" zoomScaleSheetLayoutView="100" zoomScalePageLayoutView="0" workbookViewId="0" topLeftCell="A7">
      <selection activeCell="E33" sqref="E33"/>
    </sheetView>
  </sheetViews>
  <sheetFormatPr defaultColWidth="11.421875" defaultRowHeight="12"/>
  <cols>
    <col min="1" max="1" width="3.00390625" style="0" customWidth="1"/>
    <col min="2" max="3" width="3.00390625" style="1" customWidth="1"/>
    <col min="4" max="4" width="25.8515625" style="0" customWidth="1"/>
    <col min="5" max="5" width="16.8515625" style="0" customWidth="1"/>
    <col min="6" max="6" width="3.00390625" style="0" customWidth="1"/>
    <col min="7" max="7" width="20.8515625" style="0" customWidth="1"/>
    <col min="8" max="9" width="16.8515625" style="0" customWidth="1"/>
    <col min="10" max="10" width="18.8515625" style="0" customWidth="1"/>
    <col min="11" max="11" width="16.8515625" style="0" customWidth="1"/>
    <col min="12" max="14" width="14.8515625" style="0" customWidth="1"/>
    <col min="15" max="16384" width="9.00390625" style="0" customWidth="1"/>
  </cols>
  <sheetData>
    <row r="1" spans="1:15" ht="15">
      <c r="A1" s="2">
        <f>Introduction!B21</f>
        <v>0</v>
      </c>
      <c r="B1" s="2"/>
      <c r="C1" s="2"/>
      <c r="D1" s="2"/>
      <c r="E1" s="2"/>
      <c r="F1" s="2"/>
      <c r="G1" s="2"/>
      <c r="H1" s="2"/>
      <c r="I1" s="2"/>
      <c r="J1" s="2"/>
      <c r="K1" s="2"/>
      <c r="L1" s="2"/>
      <c r="M1" s="16">
        <f ca="1">NOW()</f>
        <v>40851.690625</v>
      </c>
      <c r="N1" s="2"/>
      <c r="O1" s="2"/>
    </row>
    <row r="2" spans="1:15" ht="15">
      <c r="A2" s="162" t="s">
        <v>57</v>
      </c>
      <c r="B2" s="4"/>
      <c r="C2" s="4"/>
      <c r="D2" s="4"/>
      <c r="E2" s="4"/>
      <c r="F2" s="4"/>
      <c r="G2" s="4"/>
      <c r="H2" s="4"/>
      <c r="I2" s="4"/>
      <c r="J2" s="4"/>
      <c r="K2" s="4"/>
      <c r="L2" s="4"/>
      <c r="M2" s="4"/>
      <c r="N2" s="2"/>
      <c r="O2" s="2"/>
    </row>
    <row r="3" spans="1:13" ht="12.75" customHeight="1">
      <c r="A3" s="163" t="s">
        <v>58</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228</v>
      </c>
      <c r="B6" s="27"/>
      <c r="C6" s="27"/>
      <c r="D6" s="27"/>
      <c r="E6" s="29" t="s">
        <v>229</v>
      </c>
      <c r="F6" s="29"/>
      <c r="G6" s="29" t="s">
        <v>230</v>
      </c>
      <c r="H6" s="29" t="s">
        <v>231</v>
      </c>
      <c r="I6" s="29"/>
      <c r="J6" s="27" t="s">
        <v>232</v>
      </c>
      <c r="K6" s="27"/>
      <c r="L6" s="27"/>
      <c r="M6" s="27"/>
    </row>
    <row r="7" spans="1:13" ht="12.75" customHeight="1">
      <c r="A7" s="28"/>
      <c r="B7" s="27" t="s">
        <v>233</v>
      </c>
      <c r="C7" s="27"/>
      <c r="D7" s="28"/>
      <c r="E7" s="28"/>
      <c r="F7" s="28"/>
      <c r="G7" s="28"/>
      <c r="H7" s="28"/>
      <c r="I7" s="28"/>
      <c r="J7" s="150"/>
      <c r="K7" s="150"/>
      <c r="L7" s="28"/>
      <c r="M7" s="28"/>
    </row>
    <row r="8" spans="1:13" ht="12.75" customHeight="1">
      <c r="A8" s="28"/>
      <c r="B8" s="27"/>
      <c r="C8" s="30" t="s">
        <v>80</v>
      </c>
      <c r="D8" s="28"/>
      <c r="E8" s="148">
        <v>0</v>
      </c>
      <c r="F8" s="31"/>
      <c r="G8" s="32"/>
      <c r="H8" s="28"/>
      <c r="I8" s="28"/>
      <c r="J8" s="150"/>
      <c r="K8" s="150"/>
      <c r="L8" s="28"/>
      <c r="M8" s="28"/>
    </row>
    <row r="9" spans="1:13" ht="12.75" customHeight="1">
      <c r="A9" s="28"/>
      <c r="B9" s="27"/>
      <c r="C9" s="30" t="s">
        <v>234</v>
      </c>
      <c r="D9" s="28"/>
      <c r="E9" s="132">
        <v>0</v>
      </c>
      <c r="F9" s="33"/>
      <c r="G9" s="32"/>
      <c r="H9" s="149">
        <v>20</v>
      </c>
      <c r="I9" s="28" t="s">
        <v>253</v>
      </c>
      <c r="J9" s="151"/>
      <c r="K9" s="150"/>
      <c r="L9" s="28"/>
      <c r="M9" s="28"/>
    </row>
    <row r="10" spans="1:13" ht="12.75" customHeight="1">
      <c r="A10" s="28"/>
      <c r="B10" s="27"/>
      <c r="C10" s="30" t="s">
        <v>235</v>
      </c>
      <c r="D10" s="28"/>
      <c r="E10" s="132">
        <v>0</v>
      </c>
      <c r="F10" s="33"/>
      <c r="G10" s="32"/>
      <c r="H10" s="149">
        <v>7</v>
      </c>
      <c r="I10" s="28" t="s">
        <v>253</v>
      </c>
      <c r="J10" s="151"/>
      <c r="K10" s="150"/>
      <c r="L10" s="28"/>
      <c r="M10" s="28"/>
    </row>
    <row r="11" spans="1:13" ht="12.75" customHeight="1">
      <c r="A11" s="28"/>
      <c r="B11" s="27"/>
      <c r="C11" s="30" t="s">
        <v>236</v>
      </c>
      <c r="D11" s="28"/>
      <c r="E11" s="132">
        <v>0</v>
      </c>
      <c r="F11" s="33"/>
      <c r="G11" s="32"/>
      <c r="H11" s="149">
        <v>7</v>
      </c>
      <c r="I11" s="28" t="s">
        <v>253</v>
      </c>
      <c r="J11" s="151"/>
      <c r="K11" s="150"/>
      <c r="L11" s="28"/>
      <c r="M11" s="28"/>
    </row>
    <row r="12" spans="1:13" ht="12.75" customHeight="1">
      <c r="A12" s="28"/>
      <c r="B12" s="27"/>
      <c r="C12" s="30" t="s">
        <v>237</v>
      </c>
      <c r="D12" s="28"/>
      <c r="E12" s="132">
        <v>0</v>
      </c>
      <c r="F12" s="33"/>
      <c r="G12" s="32"/>
      <c r="H12" s="149">
        <v>5</v>
      </c>
      <c r="I12" s="28" t="s">
        <v>253</v>
      </c>
      <c r="J12" s="151"/>
      <c r="K12" s="150"/>
      <c r="L12" s="28"/>
      <c r="M12" s="28"/>
    </row>
    <row r="13" spans="1:13" ht="12.75" customHeight="1">
      <c r="A13" s="28"/>
      <c r="B13" s="27"/>
      <c r="C13" s="30" t="s">
        <v>238</v>
      </c>
      <c r="D13" s="28"/>
      <c r="E13" s="132">
        <v>0</v>
      </c>
      <c r="F13" s="33"/>
      <c r="G13" s="32"/>
      <c r="H13" s="149">
        <v>5</v>
      </c>
      <c r="I13" s="28" t="s">
        <v>253</v>
      </c>
      <c r="J13" s="151"/>
      <c r="K13" s="150"/>
      <c r="L13" s="28"/>
      <c r="M13" s="28"/>
    </row>
    <row r="14" spans="1:13" ht="12.75" customHeight="1" thickBot="1">
      <c r="A14" s="28"/>
      <c r="B14" s="27"/>
      <c r="C14" s="30" t="s">
        <v>239</v>
      </c>
      <c r="D14" s="28"/>
      <c r="E14" s="132">
        <v>0</v>
      </c>
      <c r="F14" s="33"/>
      <c r="G14" s="34"/>
      <c r="H14" s="149">
        <v>5</v>
      </c>
      <c r="I14" s="28" t="s">
        <v>253</v>
      </c>
      <c r="J14" s="151"/>
      <c r="K14" s="150"/>
      <c r="L14" s="28"/>
      <c r="M14" s="28"/>
    </row>
    <row r="15" spans="1:13" ht="12.75" customHeight="1">
      <c r="A15" s="28"/>
      <c r="B15" s="27" t="s">
        <v>240</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241</v>
      </c>
      <c r="C17" s="27"/>
      <c r="D17" s="28"/>
      <c r="E17" s="35"/>
      <c r="F17" s="32"/>
      <c r="G17" s="32"/>
      <c r="H17" s="28"/>
      <c r="I17" s="28"/>
      <c r="J17" s="150"/>
      <c r="K17" s="150"/>
      <c r="L17" s="28"/>
      <c r="M17" s="28"/>
    </row>
    <row r="18" spans="1:13" ht="12.75" customHeight="1">
      <c r="A18" s="28"/>
      <c r="B18" s="27"/>
      <c r="C18" s="27" t="s">
        <v>242</v>
      </c>
      <c r="D18" s="28"/>
      <c r="E18" s="132">
        <v>0</v>
      </c>
      <c r="F18" s="31"/>
      <c r="G18" s="32"/>
      <c r="H18" s="28"/>
      <c r="I18" s="28"/>
      <c r="J18" s="150"/>
      <c r="K18" s="150"/>
      <c r="L18" s="28"/>
      <c r="M18" s="28"/>
    </row>
    <row r="19" spans="1:13" ht="12.75" customHeight="1">
      <c r="A19" s="28"/>
      <c r="B19" s="27"/>
      <c r="C19" s="27" t="s">
        <v>243</v>
      </c>
      <c r="D19" s="28"/>
      <c r="E19" s="132">
        <v>0</v>
      </c>
      <c r="F19" s="33"/>
      <c r="G19" s="32"/>
      <c r="H19" s="28"/>
      <c r="I19" s="28"/>
      <c r="J19" s="150"/>
      <c r="K19" s="150"/>
      <c r="L19" s="28"/>
      <c r="M19" s="28"/>
    </row>
    <row r="20" spans="1:13" ht="12.75" customHeight="1">
      <c r="A20" s="28"/>
      <c r="B20" s="27"/>
      <c r="C20" s="27" t="s">
        <v>196</v>
      </c>
      <c r="D20" s="28"/>
      <c r="E20" s="132">
        <v>0</v>
      </c>
      <c r="F20" s="33"/>
      <c r="G20" s="32"/>
      <c r="H20" s="164"/>
      <c r="I20" s="28"/>
      <c r="J20" s="150"/>
      <c r="K20" s="150"/>
      <c r="L20" s="28"/>
      <c r="M20" s="28"/>
    </row>
    <row r="21" spans="1:13" ht="12.75" customHeight="1">
      <c r="A21" s="28"/>
      <c r="B21" s="27"/>
      <c r="C21" s="27" t="s">
        <v>244</v>
      </c>
      <c r="D21" s="28"/>
      <c r="E21" s="132">
        <v>0</v>
      </c>
      <c r="F21" s="33"/>
      <c r="G21" s="32"/>
      <c r="H21" s="28"/>
      <c r="I21" s="28"/>
      <c r="J21" s="150"/>
      <c r="K21" s="150"/>
      <c r="L21" s="28"/>
      <c r="M21" s="28"/>
    </row>
    <row r="22" spans="1:13" ht="12.75" customHeight="1">
      <c r="A22" s="28"/>
      <c r="B22" s="27"/>
      <c r="C22" s="27" t="s">
        <v>245</v>
      </c>
      <c r="D22" s="28"/>
      <c r="E22" s="132">
        <v>0</v>
      </c>
      <c r="F22" s="33"/>
      <c r="G22" s="32"/>
      <c r="H22" s="28"/>
      <c r="I22" s="28"/>
      <c r="J22" s="150"/>
      <c r="K22" s="150"/>
      <c r="L22" s="28"/>
      <c r="M22" s="28"/>
    </row>
    <row r="23" spans="1:13" ht="12.75" customHeight="1">
      <c r="A23" s="28"/>
      <c r="B23" s="27"/>
      <c r="C23" s="27" t="s">
        <v>246</v>
      </c>
      <c r="D23" s="28"/>
      <c r="E23" s="132">
        <v>0</v>
      </c>
      <c r="F23" s="33"/>
      <c r="G23" s="32"/>
      <c r="H23" s="28"/>
      <c r="I23" s="28"/>
      <c r="J23" s="150"/>
      <c r="K23" s="150"/>
      <c r="L23" s="28"/>
      <c r="M23" s="28"/>
    </row>
    <row r="24" spans="1:13" ht="12.75" customHeight="1">
      <c r="A24" s="28"/>
      <c r="B24" s="27"/>
      <c r="C24" s="27" t="s">
        <v>247</v>
      </c>
      <c r="D24" s="28"/>
      <c r="E24" s="132">
        <v>0</v>
      </c>
      <c r="F24" s="33"/>
      <c r="G24" s="32"/>
      <c r="H24" s="28"/>
      <c r="I24" s="28"/>
      <c r="J24" s="150"/>
      <c r="K24" s="150"/>
      <c r="L24" s="28"/>
      <c r="M24" s="28"/>
    </row>
    <row r="25" spans="1:13" ht="12.75" customHeight="1">
      <c r="A25" s="28"/>
      <c r="B25" s="27"/>
      <c r="C25" s="27" t="s">
        <v>262</v>
      </c>
      <c r="D25" s="28"/>
      <c r="E25" s="132">
        <v>0</v>
      </c>
      <c r="F25" s="33"/>
      <c r="G25" s="32"/>
      <c r="H25" s="28"/>
      <c r="I25" s="28"/>
      <c r="J25" s="150"/>
      <c r="K25" s="150"/>
      <c r="L25" s="28"/>
      <c r="M25" s="28"/>
    </row>
    <row r="26" spans="1:13" ht="12.75" customHeight="1">
      <c r="A26" s="28"/>
      <c r="B26" s="27"/>
      <c r="C26" s="27" t="s">
        <v>248</v>
      </c>
      <c r="D26" s="28"/>
      <c r="E26" s="132"/>
      <c r="F26" s="33"/>
      <c r="G26" s="32"/>
      <c r="H26" s="28"/>
      <c r="I26" s="28"/>
      <c r="J26" s="150"/>
      <c r="K26" s="150"/>
      <c r="L26" s="28"/>
      <c r="M26" s="28"/>
    </row>
    <row r="27" spans="1:13" ht="12.75" customHeight="1">
      <c r="A27" s="28"/>
      <c r="B27" s="27"/>
      <c r="C27" s="27" t="s">
        <v>249</v>
      </c>
      <c r="D27" s="28"/>
      <c r="E27" s="132"/>
      <c r="F27" s="33"/>
      <c r="G27" s="32"/>
      <c r="H27" s="28"/>
      <c r="I27" s="28"/>
      <c r="J27" s="150"/>
      <c r="K27" s="150"/>
      <c r="L27" s="28"/>
      <c r="M27" s="28"/>
    </row>
    <row r="28" spans="1:13" ht="12.75" customHeight="1" thickBot="1">
      <c r="A28" s="28"/>
      <c r="B28" s="27"/>
      <c r="C28" s="27" t="s">
        <v>250</v>
      </c>
      <c r="D28" s="28"/>
      <c r="E28" s="132"/>
      <c r="F28" s="33"/>
      <c r="G28" s="34"/>
      <c r="H28" s="166" t="s">
        <v>10</v>
      </c>
      <c r="I28" s="28"/>
      <c r="J28" s="150"/>
      <c r="K28" s="150"/>
      <c r="L28" s="28"/>
      <c r="M28" s="28"/>
    </row>
    <row r="29" spans="1:13" ht="12.75" customHeight="1">
      <c r="A29" s="28"/>
      <c r="B29" s="27" t="s">
        <v>251</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252</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254</v>
      </c>
      <c r="B36" s="27"/>
      <c r="C36" s="27"/>
      <c r="D36" s="27"/>
      <c r="E36" s="29" t="s">
        <v>229</v>
      </c>
      <c r="F36" s="29"/>
      <c r="G36" s="29" t="s">
        <v>230</v>
      </c>
      <c r="H36" s="29" t="s">
        <v>261</v>
      </c>
      <c r="I36" s="29" t="s">
        <v>256</v>
      </c>
      <c r="J36" s="29" t="s">
        <v>260</v>
      </c>
      <c r="K36" s="28"/>
      <c r="L36" s="28"/>
      <c r="M36" s="28"/>
    </row>
    <row r="37" spans="1:13" ht="12.75" customHeight="1">
      <c r="A37" s="28"/>
      <c r="B37" s="27" t="s">
        <v>208</v>
      </c>
      <c r="C37" s="27"/>
      <c r="D37" s="28"/>
      <c r="E37" s="38">
        <f>IF(G37=0,0,G37/G45)</f>
        <v>0</v>
      </c>
      <c r="F37" s="28"/>
      <c r="G37" s="132"/>
      <c r="H37" s="28"/>
      <c r="I37" s="29"/>
      <c r="J37" s="28"/>
      <c r="K37" s="28"/>
      <c r="L37" s="28"/>
      <c r="M37" s="28"/>
    </row>
    <row r="38" spans="1:13" ht="12.75" customHeight="1">
      <c r="A38" s="28"/>
      <c r="B38" s="27" t="s">
        <v>259</v>
      </c>
      <c r="C38" s="27"/>
      <c r="D38" s="28"/>
      <c r="E38" s="38">
        <f>IF(G38=0,0,G38/G45)</f>
        <v>0</v>
      </c>
      <c r="F38" s="28"/>
      <c r="G38" s="132">
        <v>0</v>
      </c>
      <c r="H38" s="28"/>
      <c r="I38" s="28"/>
      <c r="J38" s="28"/>
      <c r="K38" s="28"/>
      <c r="L38" s="28"/>
      <c r="M38" s="28"/>
    </row>
    <row r="39" spans="1:13" ht="12.75" customHeight="1">
      <c r="A39" s="28"/>
      <c r="B39" s="27" t="s">
        <v>263</v>
      </c>
      <c r="C39" s="27"/>
      <c r="D39" s="28"/>
      <c r="E39" s="38"/>
      <c r="F39" s="28"/>
      <c r="G39" s="199"/>
      <c r="H39" s="28"/>
      <c r="I39" s="28"/>
      <c r="J39" s="28"/>
      <c r="K39" s="28"/>
      <c r="L39" s="28"/>
      <c r="M39" s="28"/>
    </row>
    <row r="40" spans="1:13" ht="12.75" customHeight="1">
      <c r="A40" s="28"/>
      <c r="B40" s="27"/>
      <c r="C40" s="27" t="s">
        <v>255</v>
      </c>
      <c r="D40" s="28"/>
      <c r="E40" s="38">
        <f>IF(G40=0,0,G40/G45)</f>
        <v>0</v>
      </c>
      <c r="F40" s="28"/>
      <c r="G40" s="199">
        <f>(G31-E8-E9)-((G37+G38+G42+G43+G44)-(E8+E9-G41))</f>
        <v>0</v>
      </c>
      <c r="H40" s="161">
        <v>0.075</v>
      </c>
      <c r="I40" s="149">
        <v>60</v>
      </c>
      <c r="J40" s="39">
        <f>ABS(PMT(H40/12,I40,G40))</f>
        <v>0</v>
      </c>
      <c r="K40" s="28"/>
      <c r="L40" s="28"/>
      <c r="M40" s="28"/>
    </row>
    <row r="41" spans="1:13" ht="12.75" customHeight="1">
      <c r="A41" s="28"/>
      <c r="B41" s="27"/>
      <c r="C41" s="27" t="s">
        <v>257</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3</v>
      </c>
      <c r="C42" s="27"/>
      <c r="D42" s="28"/>
      <c r="E42" s="38">
        <f>IF(G42=0,0,G42/G45)</f>
        <v>0</v>
      </c>
      <c r="F42" s="28"/>
      <c r="G42" s="197">
        <v>0</v>
      </c>
      <c r="H42" s="161">
        <v>0.07</v>
      </c>
      <c r="I42" s="149">
        <v>60</v>
      </c>
      <c r="J42" s="167">
        <f>ABS(PMT(H42/12,I42,G42))</f>
        <v>0</v>
      </c>
      <c r="K42" s="28"/>
      <c r="L42" s="28"/>
      <c r="M42" s="28"/>
    </row>
    <row r="43" spans="1:13" ht="12.75" customHeight="1">
      <c r="A43" s="28"/>
      <c r="B43" s="27" t="s">
        <v>5</v>
      </c>
      <c r="C43" s="27"/>
      <c r="D43" s="28"/>
      <c r="E43" s="38">
        <f>IF(G43=0,0,G43/G45)</f>
        <v>0</v>
      </c>
      <c r="F43" s="28"/>
      <c r="G43" s="197">
        <v>0</v>
      </c>
      <c r="H43" s="161">
        <v>0.06</v>
      </c>
      <c r="I43" s="149">
        <v>48</v>
      </c>
      <c r="J43" s="167">
        <f>ABS(PMT(H43/12,I43,G43))</f>
        <v>0</v>
      </c>
      <c r="K43" s="28"/>
      <c r="L43" s="28"/>
      <c r="M43" s="28"/>
    </row>
    <row r="44" spans="1:13" ht="12.75" customHeight="1" thickBot="1">
      <c r="A44" s="28"/>
      <c r="B44" s="27" t="s">
        <v>4</v>
      </c>
      <c r="C44" s="27"/>
      <c r="D44" s="28"/>
      <c r="E44" s="38">
        <f>IF(G44=0,0,G44/G45)</f>
        <v>0</v>
      </c>
      <c r="F44" s="28"/>
      <c r="G44" s="198">
        <v>0</v>
      </c>
      <c r="H44" s="161">
        <v>0.05</v>
      </c>
      <c r="I44" s="149">
        <v>36</v>
      </c>
      <c r="J44" s="40">
        <f>ABS(PMT(H44/12,I44,G44))</f>
        <v>0</v>
      </c>
      <c r="K44" s="28"/>
      <c r="L44" s="28"/>
      <c r="M44" s="28"/>
    </row>
    <row r="45" spans="1:13" ht="15.75" customHeight="1" thickBot="1">
      <c r="A45" s="27" t="s">
        <v>258</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v>0</v>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8</v>
      </c>
      <c r="I50" s="26"/>
      <c r="J50" s="171"/>
      <c r="K50" s="171"/>
      <c r="L50" s="26"/>
      <c r="M50" s="28"/>
    </row>
    <row r="51" spans="1:13" ht="12.75" customHeight="1">
      <c r="A51" s="28"/>
      <c r="B51" s="27"/>
      <c r="C51" s="27"/>
      <c r="D51" s="28"/>
      <c r="E51" s="28"/>
      <c r="F51" s="28"/>
      <c r="G51" s="28"/>
      <c r="H51" s="165" t="s">
        <v>7</v>
      </c>
      <c r="I51" s="26"/>
      <c r="J51" s="171"/>
      <c r="K51" s="171"/>
      <c r="L51" s="26"/>
      <c r="M51" s="28"/>
    </row>
    <row r="52" spans="1:13" ht="12.75" customHeight="1">
      <c r="A52" s="28"/>
      <c r="B52" s="27"/>
      <c r="C52" s="27"/>
      <c r="D52" s="28"/>
      <c r="E52" s="28"/>
      <c r="F52" s="28"/>
      <c r="G52" s="28"/>
      <c r="H52" s="28"/>
      <c r="I52" s="28"/>
      <c r="J52" s="28"/>
      <c r="K52" s="28"/>
      <c r="L52" s="28"/>
      <c r="M52" s="28"/>
    </row>
    <row r="53" spans="1:13" ht="12.75" customHeight="1">
      <c r="A53" s="28"/>
      <c r="B53" s="27"/>
      <c r="C53" s="27"/>
      <c r="D53" s="28"/>
      <c r="E53" s="28"/>
      <c r="F53" s="28"/>
      <c r="G53" s="28"/>
      <c r="H53" s="28"/>
      <c r="I53" s="28"/>
      <c r="J53" s="28"/>
      <c r="K53" s="28"/>
      <c r="L53" s="28"/>
      <c r="M53" s="28"/>
    </row>
  </sheetData>
  <sheetProtection/>
  <printOptions/>
  <pageMargins left="0.75" right="0.75" top="1" bottom="1" header="0.5" footer="0.5"/>
  <pageSetup blackAndWhite="1" horizontalDpi="300" verticalDpi="300" orientation="landscape" scale="75"/>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G12" sqref="G12"/>
    </sheetView>
  </sheetViews>
  <sheetFormatPr defaultColWidth="11.42187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 min="13" max="16384" width="9.00390625" style="0" customWidth="1"/>
  </cols>
  <sheetData>
    <row r="1" spans="1:17" ht="15">
      <c r="A1" s="5">
        <f>'1. Required Start-Up Funds'!A1</f>
        <v>0</v>
      </c>
      <c r="Q1" s="16"/>
    </row>
    <row r="2" ht="15">
      <c r="A2" s="5" t="s">
        <v>91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91</v>
      </c>
      <c r="B6" s="24"/>
      <c r="C6" s="24"/>
      <c r="D6" s="24"/>
      <c r="E6" s="48"/>
      <c r="F6" s="46"/>
      <c r="G6" s="46" t="s">
        <v>93</v>
      </c>
      <c r="H6" s="46"/>
      <c r="I6" s="46" t="s">
        <v>94</v>
      </c>
      <c r="J6" s="46"/>
      <c r="K6" s="46"/>
      <c r="L6" s="48"/>
      <c r="M6" s="46"/>
      <c r="N6" s="48"/>
      <c r="O6" s="48"/>
      <c r="P6" s="48"/>
      <c r="Q6" s="48"/>
      <c r="R6" s="20"/>
    </row>
    <row r="7" spans="1:18" ht="12.75" customHeight="1">
      <c r="A7" s="24"/>
      <c r="B7" s="24" t="s">
        <v>92</v>
      </c>
      <c r="C7" s="24"/>
      <c r="D7" s="24"/>
      <c r="E7" s="48"/>
      <c r="F7" s="48"/>
      <c r="G7" s="49">
        <f>'8. Income Statement'!Q13</f>
        <v>0</v>
      </c>
      <c r="H7" s="48"/>
      <c r="I7" s="94">
        <v>1</v>
      </c>
      <c r="J7" s="48"/>
      <c r="K7" s="48"/>
      <c r="L7" s="48"/>
      <c r="M7" s="48"/>
      <c r="N7" s="48"/>
      <c r="O7" s="48"/>
      <c r="P7" s="48"/>
      <c r="Q7" s="48"/>
      <c r="R7" s="20"/>
    </row>
    <row r="8" spans="1:18" ht="12.75" customHeight="1" thickBot="1">
      <c r="A8" s="24"/>
      <c r="B8" s="24" t="s">
        <v>164</v>
      </c>
      <c r="C8" s="24"/>
      <c r="D8" s="24"/>
      <c r="E8" s="48"/>
      <c r="F8" s="48"/>
      <c r="G8" s="64">
        <f>'8. Income Statement'!Q20</f>
        <v>0</v>
      </c>
      <c r="H8" s="48"/>
      <c r="I8" s="111">
        <f>IF(G8=0,0,G8/G7)</f>
        <v>0</v>
      </c>
      <c r="J8" s="94"/>
      <c r="K8" s="94"/>
      <c r="L8" s="48"/>
      <c r="M8" s="48"/>
      <c r="N8" s="48"/>
      <c r="O8" s="48"/>
      <c r="P8" s="48"/>
      <c r="Q8" s="48"/>
      <c r="R8" s="20"/>
    </row>
    <row r="9" spans="1:18" ht="12.75" customHeight="1">
      <c r="A9" s="24"/>
      <c r="B9" s="24" t="s">
        <v>267</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285</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309</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166</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95</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96</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worksheet>
</file>

<file path=xl/worksheets/sheet21.xml><?xml version="1.0" encoding="utf-8"?>
<worksheet xmlns="http://schemas.openxmlformats.org/spreadsheetml/2006/main" xmlns:r="http://schemas.openxmlformats.org/officeDocument/2006/relationships">
  <dimension ref="A1:S105"/>
  <sheetViews>
    <sheetView showGridLines="0" showRowColHeaders="0" zoomScalePageLayoutView="0" workbookViewId="0" topLeftCell="A1">
      <selection activeCell="R101" sqref="R101"/>
    </sheetView>
  </sheetViews>
  <sheetFormatPr defaultColWidth="11.421875" defaultRowHeight="12"/>
  <cols>
    <col min="1" max="1" width="3.00390625" style="0" customWidth="1"/>
    <col min="2" max="3" width="3.00390625" style="1" customWidth="1"/>
    <col min="4" max="4" width="14.8515625" style="0" customWidth="1"/>
    <col min="5" max="5" width="13.8515625" style="0" customWidth="1"/>
    <col min="6" max="6" width="3.00390625" style="0" customWidth="1"/>
    <col min="7" max="19" width="10.8515625" style="0" customWidth="1"/>
    <col min="20" max="16384" width="9.00390625" style="0" customWidth="1"/>
  </cols>
  <sheetData>
    <row r="1" spans="1:19" ht="15">
      <c r="A1" s="5">
        <f>'1. Required Start-Up Funds'!A1</f>
        <v>0</v>
      </c>
      <c r="S1" s="16"/>
    </row>
    <row r="2" ht="15">
      <c r="A2" s="5" t="s">
        <v>152</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157</v>
      </c>
      <c r="B6" s="27"/>
      <c r="C6" s="27"/>
      <c r="D6" s="28"/>
      <c r="E6" s="29" t="s">
        <v>275</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230</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255</v>
      </c>
      <c r="B8" s="27"/>
      <c r="C8" s="27"/>
      <c r="D8" s="28"/>
      <c r="E8" s="28"/>
      <c r="F8" s="28"/>
      <c r="G8" s="28"/>
      <c r="H8" s="28"/>
      <c r="I8" s="28"/>
      <c r="J8" s="28"/>
      <c r="K8" s="28"/>
      <c r="L8" s="28"/>
      <c r="M8" s="28"/>
      <c r="N8" s="28"/>
      <c r="O8" s="28"/>
      <c r="P8" s="28"/>
      <c r="Q8" s="28"/>
      <c r="R8" s="28"/>
      <c r="S8" s="28"/>
    </row>
    <row r="9" spans="1:19" ht="12.75" customHeight="1">
      <c r="A9" s="28"/>
      <c r="B9" s="27" t="s">
        <v>153</v>
      </c>
      <c r="C9" s="27"/>
      <c r="D9" s="28"/>
      <c r="E9" s="31">
        <f>'1. Required Start-Up Funds'!G40</f>
        <v>0</v>
      </c>
      <c r="F9" s="28"/>
      <c r="G9" s="28"/>
      <c r="H9" s="28"/>
      <c r="I9" s="28"/>
      <c r="J9" s="28"/>
      <c r="K9" s="28"/>
      <c r="L9" s="28"/>
      <c r="M9" s="28"/>
      <c r="N9" s="28"/>
      <c r="O9" s="28"/>
      <c r="P9" s="28"/>
      <c r="Q9" s="28"/>
      <c r="R9" s="28"/>
      <c r="S9" s="28"/>
    </row>
    <row r="10" spans="1:19" ht="12.75" customHeight="1">
      <c r="A10" s="28"/>
      <c r="B10" s="27" t="s">
        <v>155</v>
      </c>
      <c r="C10" s="27"/>
      <c r="D10" s="28"/>
      <c r="E10" s="41">
        <f>'1. Required Start-Up Funds'!H40</f>
        <v>0.075</v>
      </c>
      <c r="F10" s="28"/>
      <c r="G10" s="28"/>
      <c r="H10" s="28"/>
      <c r="I10" s="28"/>
      <c r="J10" s="28"/>
      <c r="K10" s="28"/>
      <c r="L10" s="28"/>
      <c r="M10" s="28"/>
      <c r="N10" s="28"/>
      <c r="O10" s="28"/>
      <c r="P10" s="28"/>
      <c r="Q10" s="28"/>
      <c r="R10" s="28"/>
      <c r="S10" s="28"/>
    </row>
    <row r="11" spans="1:19" ht="12.75" customHeight="1">
      <c r="A11" s="28"/>
      <c r="B11" s="27" t="s">
        <v>156</v>
      </c>
      <c r="C11" s="27"/>
      <c r="D11" s="28"/>
      <c r="E11" s="36">
        <f>'1. Required Start-Up Funds'!I40</f>
        <v>60</v>
      </c>
      <c r="F11" s="28"/>
      <c r="G11" s="28"/>
      <c r="H11" s="28"/>
      <c r="I11" s="28"/>
      <c r="J11" s="28"/>
      <c r="K11" s="28"/>
      <c r="L11" s="28"/>
      <c r="M11" s="28"/>
      <c r="N11" s="28"/>
      <c r="O11" s="28"/>
      <c r="P11" s="28"/>
      <c r="Q11" s="28"/>
      <c r="R11" s="28"/>
      <c r="S11" s="28"/>
    </row>
    <row r="12" spans="1:19" ht="12.75" customHeight="1">
      <c r="A12" s="28"/>
      <c r="B12" s="27" t="s">
        <v>159</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273</v>
      </c>
      <c r="C14" s="27"/>
      <c r="D14" s="28"/>
      <c r="E14" s="28"/>
      <c r="F14" s="28"/>
      <c r="G14" s="28"/>
      <c r="H14" s="28"/>
      <c r="I14" s="28"/>
      <c r="J14" s="28"/>
      <c r="K14" s="28"/>
      <c r="L14" s="28"/>
      <c r="M14" s="28"/>
      <c r="N14" s="28"/>
      <c r="O14" s="28"/>
      <c r="P14" s="28"/>
      <c r="Q14" s="28"/>
      <c r="R14" s="28"/>
      <c r="S14" s="28"/>
    </row>
    <row r="15" spans="1:19" ht="12.75" customHeight="1">
      <c r="A15" s="28"/>
      <c r="B15" s="27"/>
      <c r="C15" s="27" t="s">
        <v>148</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158</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160</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284</v>
      </c>
      <c r="C18" s="27"/>
      <c r="D18" s="28"/>
      <c r="E18" s="28"/>
      <c r="F18" s="28"/>
      <c r="G18" s="75"/>
      <c r="H18" s="75"/>
      <c r="I18" s="75"/>
      <c r="J18" s="75"/>
      <c r="K18" s="75"/>
      <c r="L18" s="75"/>
      <c r="M18" s="75"/>
      <c r="N18" s="75"/>
      <c r="O18" s="75"/>
      <c r="P18" s="75"/>
      <c r="Q18" s="75"/>
      <c r="R18" s="75"/>
      <c r="S18" s="75"/>
    </row>
    <row r="19" spans="1:19" ht="12.75" customHeight="1">
      <c r="A19" s="28"/>
      <c r="B19" s="27"/>
      <c r="C19" s="27" t="s">
        <v>148</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158</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160</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274</v>
      </c>
      <c r="C22" s="27"/>
      <c r="D22" s="28"/>
      <c r="E22" s="28"/>
      <c r="F22" s="28"/>
      <c r="G22" s="75"/>
      <c r="H22" s="75"/>
      <c r="I22" s="75"/>
      <c r="J22" s="75"/>
      <c r="K22" s="75"/>
      <c r="L22" s="75"/>
      <c r="M22" s="75"/>
      <c r="N22" s="75"/>
      <c r="O22" s="75"/>
      <c r="P22" s="75"/>
      <c r="Q22" s="75"/>
      <c r="R22" s="75"/>
      <c r="S22" s="75"/>
    </row>
    <row r="23" spans="1:19" ht="12.75" customHeight="1">
      <c r="A23" s="28"/>
      <c r="B23" s="27"/>
      <c r="C23" s="27" t="s">
        <v>148</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158</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160</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257</v>
      </c>
      <c r="B28" s="27"/>
      <c r="C28" s="27"/>
      <c r="D28" s="28"/>
      <c r="E28" s="28"/>
      <c r="F28" s="28"/>
      <c r="G28" s="28"/>
      <c r="H28" s="28"/>
      <c r="I28" s="28"/>
      <c r="J28" s="28"/>
      <c r="K28" s="28"/>
      <c r="L28" s="28"/>
      <c r="M28" s="28"/>
      <c r="N28" s="28"/>
      <c r="O28" s="28"/>
      <c r="P28" s="28"/>
      <c r="Q28" s="28"/>
      <c r="R28" s="28"/>
      <c r="S28" s="28"/>
    </row>
    <row r="29" spans="1:19" ht="12.75" customHeight="1">
      <c r="A29" s="28"/>
      <c r="B29" s="27" t="s">
        <v>153</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155</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156</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159</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273</v>
      </c>
      <c r="C34" s="27"/>
      <c r="D34" s="28"/>
      <c r="E34" s="28"/>
      <c r="F34" s="28"/>
      <c r="G34" s="28"/>
      <c r="H34" s="28"/>
      <c r="I34" s="28"/>
      <c r="J34" s="28"/>
      <c r="K34" s="28"/>
      <c r="L34" s="28"/>
      <c r="M34" s="28"/>
      <c r="N34" s="28"/>
      <c r="O34" s="28"/>
      <c r="P34" s="28"/>
      <c r="Q34" s="28"/>
      <c r="R34" s="28"/>
      <c r="S34" s="28"/>
    </row>
    <row r="35" spans="1:19" ht="12.75" customHeight="1">
      <c r="A35" s="28"/>
      <c r="B35" s="27"/>
      <c r="C35" s="27" t="s">
        <v>148</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158</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160</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284</v>
      </c>
      <c r="C38" s="27"/>
      <c r="D38" s="28"/>
      <c r="E38" s="28"/>
      <c r="F38" s="28"/>
      <c r="G38" s="28"/>
      <c r="H38" s="28"/>
      <c r="I38" s="28"/>
      <c r="J38" s="28"/>
      <c r="K38" s="28"/>
      <c r="L38" s="28"/>
      <c r="M38" s="28"/>
      <c r="N38" s="28"/>
      <c r="O38" s="28"/>
      <c r="P38" s="28"/>
      <c r="Q38" s="28"/>
      <c r="R38" s="28"/>
      <c r="S38" s="28"/>
    </row>
    <row r="39" spans="1:19" ht="12.75" customHeight="1">
      <c r="A39" s="28"/>
      <c r="B39" s="27"/>
      <c r="C39" s="27" t="s">
        <v>148</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158</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160</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274</v>
      </c>
      <c r="C42" s="27"/>
      <c r="D42" s="28"/>
      <c r="E42" s="28"/>
      <c r="F42" s="28"/>
      <c r="G42" s="28"/>
      <c r="H42" s="28"/>
      <c r="I42" s="28"/>
      <c r="J42" s="28"/>
      <c r="K42" s="28"/>
      <c r="L42" s="28"/>
      <c r="M42" s="28"/>
      <c r="N42" s="28"/>
      <c r="O42" s="28"/>
      <c r="P42" s="28"/>
      <c r="Q42" s="28"/>
      <c r="R42" s="28"/>
      <c r="S42" s="28"/>
    </row>
    <row r="43" spans="1:19" ht="12.75" customHeight="1">
      <c r="A43" s="28"/>
      <c r="B43" s="27"/>
      <c r="C43" s="27" t="s">
        <v>148</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158</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160</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0</v>
      </c>
      <c r="B48" s="27"/>
      <c r="C48" s="27"/>
      <c r="D48" s="28"/>
      <c r="E48" s="28"/>
      <c r="F48" s="28"/>
      <c r="G48" s="28"/>
      <c r="H48" s="28"/>
      <c r="I48" s="28"/>
      <c r="J48" s="28"/>
      <c r="K48" s="28"/>
      <c r="L48" s="28"/>
      <c r="M48" s="28"/>
      <c r="N48" s="28"/>
      <c r="O48" s="28"/>
      <c r="P48" s="28"/>
      <c r="Q48" s="28"/>
      <c r="R48" s="28"/>
      <c r="S48" s="28"/>
    </row>
    <row r="49" spans="1:19" ht="12.75" customHeight="1">
      <c r="A49" s="28"/>
      <c r="B49" s="27" t="s">
        <v>153</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155</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156</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159</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0.5">
      <c r="A54" s="28"/>
      <c r="B54" s="27" t="s">
        <v>273</v>
      </c>
      <c r="C54" s="27"/>
      <c r="D54" s="28"/>
      <c r="E54" s="28"/>
      <c r="F54" s="28"/>
      <c r="G54" s="28"/>
      <c r="H54" s="28"/>
      <c r="I54" s="28"/>
      <c r="J54" s="28"/>
      <c r="K54" s="28"/>
      <c r="L54" s="28"/>
      <c r="M54" s="28"/>
      <c r="N54" s="28"/>
      <c r="O54" s="28"/>
      <c r="P54" s="28"/>
      <c r="Q54" s="28"/>
      <c r="R54" s="28"/>
      <c r="S54" s="28"/>
    </row>
    <row r="55" spans="1:19" ht="10.5">
      <c r="A55" s="28"/>
      <c r="B55" s="27"/>
      <c r="C55" s="27" t="s">
        <v>148</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0.5">
      <c r="A56" s="28"/>
      <c r="B56" s="27"/>
      <c r="C56" s="27" t="s">
        <v>158</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0.5">
      <c r="A57" s="28"/>
      <c r="B57" s="27"/>
      <c r="C57" s="27" t="s">
        <v>160</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0.5">
      <c r="A58" s="28"/>
      <c r="B58" s="27" t="s">
        <v>284</v>
      </c>
      <c r="C58" s="27"/>
      <c r="D58" s="28"/>
      <c r="E58" s="28"/>
      <c r="F58" s="28"/>
      <c r="G58" s="28"/>
      <c r="H58" s="28"/>
      <c r="I58" s="28"/>
      <c r="J58" s="28"/>
      <c r="K58" s="28"/>
      <c r="L58" s="28"/>
      <c r="M58" s="28"/>
      <c r="N58" s="28"/>
      <c r="O58" s="28"/>
      <c r="P58" s="28"/>
      <c r="Q58" s="28"/>
      <c r="R58" s="28"/>
      <c r="S58" s="28"/>
    </row>
    <row r="59" spans="1:19" ht="10.5">
      <c r="A59" s="28"/>
      <c r="B59" s="27"/>
      <c r="C59" s="27" t="s">
        <v>148</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0.5">
      <c r="A60" s="28"/>
      <c r="B60" s="27"/>
      <c r="C60" s="27" t="s">
        <v>158</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0.5">
      <c r="A61" s="28"/>
      <c r="B61" s="27"/>
      <c r="C61" s="27" t="s">
        <v>160</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0.5">
      <c r="A62" s="28"/>
      <c r="B62" s="27" t="s">
        <v>274</v>
      </c>
      <c r="C62" s="27"/>
      <c r="D62" s="28"/>
      <c r="E62" s="28"/>
      <c r="F62" s="28"/>
      <c r="G62" s="28"/>
      <c r="H62" s="28"/>
      <c r="I62" s="28"/>
      <c r="J62" s="28"/>
      <c r="K62" s="28"/>
      <c r="L62" s="28"/>
      <c r="M62" s="28"/>
      <c r="N62" s="28"/>
      <c r="O62" s="28"/>
      <c r="P62" s="28"/>
      <c r="Q62" s="28"/>
      <c r="R62" s="28"/>
      <c r="S62" s="28"/>
    </row>
    <row r="63" spans="1:19" ht="10.5">
      <c r="A63" s="28"/>
      <c r="B63" s="27"/>
      <c r="C63" s="27" t="s">
        <v>148</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0.5">
      <c r="A64" s="28"/>
      <c r="B64" s="27"/>
      <c r="C64" s="27" t="s">
        <v>158</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0.5">
      <c r="A65" s="28"/>
      <c r="B65" s="27"/>
      <c r="C65" s="27" t="s">
        <v>160</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0.5">
      <c r="A68" s="27" t="s">
        <v>1</v>
      </c>
      <c r="B68" s="27"/>
      <c r="C68" s="27"/>
      <c r="D68" s="28"/>
      <c r="E68" s="28"/>
      <c r="F68" s="28"/>
      <c r="G68" s="28"/>
      <c r="H68" s="28"/>
      <c r="I68" s="28"/>
      <c r="J68" s="28"/>
      <c r="K68" s="28"/>
      <c r="L68" s="28"/>
      <c r="M68" s="28"/>
      <c r="N68" s="28"/>
      <c r="O68" s="28"/>
      <c r="P68" s="28"/>
      <c r="Q68" s="28"/>
      <c r="R68" s="28"/>
      <c r="S68" s="28"/>
    </row>
    <row r="69" spans="1:19" ht="10.5">
      <c r="A69" s="28"/>
      <c r="B69" s="27" t="s">
        <v>153</v>
      </c>
      <c r="C69" s="27"/>
      <c r="D69" s="28"/>
      <c r="E69" s="108">
        <f>'1. Required Start-Up Funds'!G43</f>
        <v>0</v>
      </c>
      <c r="F69" s="28"/>
      <c r="G69" s="28"/>
      <c r="H69" s="28"/>
      <c r="I69" s="28"/>
      <c r="J69" s="28"/>
      <c r="K69" s="28"/>
      <c r="L69" s="28"/>
      <c r="M69" s="28"/>
      <c r="N69" s="28"/>
      <c r="O69" s="28"/>
      <c r="P69" s="28"/>
      <c r="Q69" s="28"/>
      <c r="R69" s="28"/>
      <c r="S69" s="28"/>
    </row>
    <row r="70" spans="1:19" ht="10.5">
      <c r="A70" s="28"/>
      <c r="B70" s="27" t="s">
        <v>155</v>
      </c>
      <c r="C70" s="27"/>
      <c r="D70" s="28"/>
      <c r="E70" s="41">
        <f>'1. Required Start-Up Funds'!H43</f>
        <v>0.06</v>
      </c>
      <c r="F70" s="28"/>
      <c r="G70" s="28"/>
      <c r="H70" s="28"/>
      <c r="I70" s="28"/>
      <c r="J70" s="28"/>
      <c r="K70" s="28"/>
      <c r="L70" s="28"/>
      <c r="M70" s="28"/>
      <c r="N70" s="28"/>
      <c r="O70" s="28"/>
      <c r="P70" s="28"/>
      <c r="Q70" s="28"/>
      <c r="R70" s="28"/>
      <c r="S70" s="28"/>
    </row>
    <row r="71" spans="1:19" ht="10.5">
      <c r="A71" s="28"/>
      <c r="B71" s="27" t="s">
        <v>156</v>
      </c>
      <c r="C71" s="27"/>
      <c r="D71" s="28"/>
      <c r="E71" s="36">
        <f>'1. Required Start-Up Funds'!I43</f>
        <v>48</v>
      </c>
      <c r="F71" s="28"/>
      <c r="G71" s="28"/>
      <c r="H71" s="28"/>
      <c r="I71" s="28"/>
      <c r="J71" s="28"/>
      <c r="K71" s="28"/>
      <c r="L71" s="28"/>
      <c r="M71" s="28"/>
      <c r="N71" s="28"/>
      <c r="O71" s="28"/>
      <c r="P71" s="28"/>
      <c r="Q71" s="28"/>
      <c r="R71" s="28"/>
      <c r="S71" s="28"/>
    </row>
    <row r="72" spans="1:19" ht="10.5">
      <c r="A72" s="28"/>
      <c r="B72" s="27" t="s">
        <v>159</v>
      </c>
      <c r="C72" s="27"/>
      <c r="D72" s="28"/>
      <c r="E72" s="39">
        <f>ABS(PMT(E70/12,E71,E69))</f>
        <v>0</v>
      </c>
      <c r="F72" s="28"/>
      <c r="G72" s="28"/>
      <c r="H72" s="28"/>
      <c r="I72" s="28"/>
      <c r="J72" s="28"/>
      <c r="K72" s="28"/>
      <c r="L72" s="28"/>
      <c r="M72" s="28"/>
      <c r="N72" s="28"/>
      <c r="O72" s="28"/>
      <c r="P72" s="28"/>
      <c r="Q72" s="28"/>
      <c r="R72" s="28"/>
      <c r="S72" s="28"/>
    </row>
    <row r="73" spans="1:19" ht="10.5">
      <c r="A73" s="28"/>
      <c r="B73" s="27"/>
      <c r="C73" s="27"/>
      <c r="D73" s="28"/>
      <c r="E73" s="28"/>
      <c r="F73" s="28"/>
      <c r="G73" s="28"/>
      <c r="H73" s="28"/>
      <c r="I73" s="28"/>
      <c r="J73" s="28"/>
      <c r="K73" s="28"/>
      <c r="L73" s="28"/>
      <c r="M73" s="28"/>
      <c r="N73" s="28"/>
      <c r="O73" s="28"/>
      <c r="P73" s="28"/>
      <c r="Q73" s="28"/>
      <c r="R73" s="28"/>
      <c r="S73" s="28"/>
    </row>
    <row r="74" spans="1:19" ht="10.5">
      <c r="A74" s="28"/>
      <c r="B74" s="27" t="s">
        <v>273</v>
      </c>
      <c r="C74" s="27"/>
      <c r="D74" s="28"/>
      <c r="E74" s="28"/>
      <c r="F74" s="28"/>
      <c r="G74" s="28"/>
      <c r="H74" s="28"/>
      <c r="I74" s="28"/>
      <c r="J74" s="28"/>
      <c r="K74" s="28"/>
      <c r="L74" s="28"/>
      <c r="M74" s="28"/>
      <c r="N74" s="28"/>
      <c r="O74" s="28"/>
      <c r="P74" s="28"/>
      <c r="Q74" s="28"/>
      <c r="R74" s="28"/>
      <c r="S74" s="28"/>
    </row>
    <row r="75" spans="1:19" ht="10.5">
      <c r="A75" s="28"/>
      <c r="B75" s="27"/>
      <c r="C75" s="27" t="s">
        <v>148</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0.5">
      <c r="A76" s="28"/>
      <c r="B76" s="27"/>
      <c r="C76" s="27" t="s">
        <v>158</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0.5">
      <c r="A77" s="28"/>
      <c r="B77" s="27"/>
      <c r="C77" s="27" t="s">
        <v>160</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0.5">
      <c r="A78" s="28"/>
      <c r="B78" s="27" t="s">
        <v>284</v>
      </c>
      <c r="C78" s="27"/>
      <c r="D78" s="28"/>
      <c r="E78" s="28"/>
      <c r="F78" s="28"/>
      <c r="G78" s="28"/>
      <c r="H78" s="28"/>
      <c r="I78" s="28"/>
      <c r="J78" s="28"/>
      <c r="K78" s="28"/>
      <c r="L78" s="28"/>
      <c r="M78" s="28"/>
      <c r="N78" s="28"/>
      <c r="O78" s="28"/>
      <c r="P78" s="28"/>
      <c r="Q78" s="28"/>
      <c r="R78" s="28"/>
      <c r="S78" s="28"/>
    </row>
    <row r="79" spans="1:19" ht="10.5">
      <c r="A79" s="28"/>
      <c r="B79" s="27"/>
      <c r="C79" s="27" t="s">
        <v>148</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0.5">
      <c r="A80" s="28"/>
      <c r="B80" s="27"/>
      <c r="C80" s="27" t="s">
        <v>158</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0.5">
      <c r="A81" s="28"/>
      <c r="B81" s="27"/>
      <c r="C81" s="27" t="s">
        <v>160</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0.5">
      <c r="A82" s="28"/>
      <c r="B82" s="27" t="s">
        <v>274</v>
      </c>
      <c r="C82" s="27"/>
      <c r="D82" s="28"/>
      <c r="E82" s="28"/>
      <c r="F82" s="28"/>
      <c r="G82" s="28"/>
      <c r="H82" s="28"/>
      <c r="I82" s="28"/>
      <c r="J82" s="28"/>
      <c r="K82" s="28"/>
      <c r="L82" s="28"/>
      <c r="M82" s="28"/>
      <c r="N82" s="28"/>
      <c r="O82" s="28"/>
      <c r="P82" s="28"/>
      <c r="Q82" s="28"/>
      <c r="R82" s="28"/>
      <c r="S82" s="28"/>
    </row>
    <row r="83" spans="1:19" ht="10.5">
      <c r="A83" s="28"/>
      <c r="B83" s="27"/>
      <c r="C83" s="27" t="s">
        <v>148</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0.5">
      <c r="A84" s="28"/>
      <c r="B84" s="27"/>
      <c r="C84" s="27" t="s">
        <v>158</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0.5">
      <c r="A85" s="28"/>
      <c r="B85" s="27"/>
      <c r="C85" s="27" t="s">
        <v>160</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0.5">
      <c r="A88" s="27" t="s">
        <v>2</v>
      </c>
      <c r="B88" s="27"/>
      <c r="C88" s="27"/>
      <c r="D88" s="28"/>
      <c r="E88" s="28"/>
      <c r="F88" s="28"/>
      <c r="G88" s="28"/>
      <c r="H88" s="28"/>
      <c r="I88" s="28"/>
      <c r="J88" s="28"/>
      <c r="K88" s="28"/>
      <c r="L88" s="28"/>
      <c r="M88" s="28"/>
      <c r="N88" s="28"/>
      <c r="O88" s="28"/>
      <c r="P88" s="28"/>
      <c r="Q88" s="28"/>
      <c r="R88" s="28"/>
      <c r="S88" s="28"/>
    </row>
    <row r="89" spans="1:19" ht="10.5">
      <c r="A89" s="28"/>
      <c r="B89" s="27" t="s">
        <v>153</v>
      </c>
      <c r="C89" s="27"/>
      <c r="D89" s="28"/>
      <c r="E89" s="108">
        <f>'1. Required Start-Up Funds'!G44</f>
        <v>0</v>
      </c>
      <c r="F89" s="28"/>
      <c r="G89" s="28"/>
      <c r="H89" s="28"/>
      <c r="I89" s="28"/>
      <c r="J89" s="28"/>
      <c r="K89" s="28"/>
      <c r="L89" s="28"/>
      <c r="M89" s="28"/>
      <c r="N89" s="28"/>
      <c r="O89" s="28"/>
      <c r="P89" s="28"/>
      <c r="Q89" s="28"/>
      <c r="R89" s="28"/>
      <c r="S89" s="28"/>
    </row>
    <row r="90" spans="1:19" ht="10.5">
      <c r="A90" s="28"/>
      <c r="B90" s="27" t="s">
        <v>155</v>
      </c>
      <c r="C90" s="27"/>
      <c r="D90" s="28"/>
      <c r="E90" s="41">
        <f>'1. Required Start-Up Funds'!H44</f>
        <v>0.05</v>
      </c>
      <c r="F90" s="28"/>
      <c r="G90" s="28"/>
      <c r="H90" s="28"/>
      <c r="I90" s="28"/>
      <c r="J90" s="28"/>
      <c r="K90" s="28"/>
      <c r="L90" s="28"/>
      <c r="M90" s="28"/>
      <c r="N90" s="28"/>
      <c r="O90" s="28"/>
      <c r="P90" s="28"/>
      <c r="Q90" s="28"/>
      <c r="R90" s="28"/>
      <c r="S90" s="28"/>
    </row>
    <row r="91" spans="1:19" ht="10.5">
      <c r="A91" s="28"/>
      <c r="B91" s="27" t="s">
        <v>156</v>
      </c>
      <c r="C91" s="27"/>
      <c r="D91" s="28"/>
      <c r="E91" s="36">
        <f>'1. Required Start-Up Funds'!I44</f>
        <v>36</v>
      </c>
      <c r="F91" s="28"/>
      <c r="G91" s="28"/>
      <c r="H91" s="28"/>
      <c r="I91" s="28"/>
      <c r="J91" s="28"/>
      <c r="K91" s="28"/>
      <c r="L91" s="28"/>
      <c r="M91" s="28"/>
      <c r="N91" s="28"/>
      <c r="O91" s="28"/>
      <c r="P91" s="28"/>
      <c r="Q91" s="28"/>
      <c r="R91" s="28"/>
      <c r="S91" s="28"/>
    </row>
    <row r="92" spans="1:19" ht="10.5">
      <c r="A92" s="28"/>
      <c r="B92" s="27" t="s">
        <v>159</v>
      </c>
      <c r="C92" s="27"/>
      <c r="D92" s="28"/>
      <c r="E92" s="39">
        <f>ABS(PMT(E90/12,E91,E89))</f>
        <v>0</v>
      </c>
      <c r="F92" s="28"/>
      <c r="G92" s="28"/>
      <c r="H92" s="28"/>
      <c r="I92" s="28"/>
      <c r="J92" s="28"/>
      <c r="K92" s="28"/>
      <c r="L92" s="28"/>
      <c r="M92" s="28"/>
      <c r="N92" s="28"/>
      <c r="O92" s="28"/>
      <c r="P92" s="28"/>
      <c r="Q92" s="28"/>
      <c r="R92" s="28"/>
      <c r="S92" s="28"/>
    </row>
    <row r="93" spans="1:19" ht="10.5">
      <c r="A93" s="28"/>
      <c r="B93" s="27"/>
      <c r="C93" s="27"/>
      <c r="D93" s="28"/>
      <c r="E93" s="28"/>
      <c r="F93" s="28"/>
      <c r="G93" s="28"/>
      <c r="H93" s="28"/>
      <c r="I93" s="28"/>
      <c r="J93" s="28"/>
      <c r="K93" s="28"/>
      <c r="L93" s="28"/>
      <c r="M93" s="28"/>
      <c r="N93" s="28"/>
      <c r="O93" s="28"/>
      <c r="P93" s="28"/>
      <c r="Q93" s="28"/>
      <c r="R93" s="28"/>
      <c r="S93" s="28"/>
    </row>
    <row r="94" spans="1:19" ht="10.5">
      <c r="A94" s="28"/>
      <c r="B94" s="27" t="s">
        <v>273</v>
      </c>
      <c r="C94" s="27"/>
      <c r="D94" s="28"/>
      <c r="E94" s="28"/>
      <c r="F94" s="28"/>
      <c r="G94" s="28"/>
      <c r="H94" s="28"/>
      <c r="I94" s="28"/>
      <c r="J94" s="28"/>
      <c r="K94" s="28"/>
      <c r="L94" s="28"/>
      <c r="M94" s="28"/>
      <c r="N94" s="28"/>
      <c r="O94" s="28"/>
      <c r="P94" s="28"/>
      <c r="Q94" s="28"/>
      <c r="R94" s="28"/>
      <c r="S94" s="28"/>
    </row>
    <row r="95" spans="1:19" ht="10.5">
      <c r="A95" s="28"/>
      <c r="B95" s="27"/>
      <c r="C95" s="27" t="s">
        <v>148</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0.5">
      <c r="A96" s="28"/>
      <c r="B96" s="27"/>
      <c r="C96" s="27" t="s">
        <v>158</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0.5">
      <c r="A97" s="28"/>
      <c r="B97" s="27"/>
      <c r="C97" s="27" t="s">
        <v>160</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0.5">
      <c r="A98" s="28"/>
      <c r="B98" s="27" t="s">
        <v>284</v>
      </c>
      <c r="C98" s="27"/>
      <c r="D98" s="28"/>
      <c r="E98" s="28"/>
      <c r="F98" s="28"/>
      <c r="G98" s="28"/>
      <c r="H98" s="28"/>
      <c r="I98" s="28"/>
      <c r="J98" s="28"/>
      <c r="K98" s="28"/>
      <c r="L98" s="28"/>
      <c r="M98" s="28"/>
      <c r="N98" s="28"/>
      <c r="O98" s="28"/>
      <c r="P98" s="28"/>
      <c r="Q98" s="28"/>
      <c r="R98" s="28"/>
      <c r="S98" s="28"/>
    </row>
    <row r="99" spans="1:19" ht="10.5">
      <c r="A99" s="28"/>
      <c r="B99" s="27"/>
      <c r="C99" s="27" t="s">
        <v>148</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0.5">
      <c r="A100" s="28"/>
      <c r="B100" s="27"/>
      <c r="C100" s="27" t="s">
        <v>158</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0.5">
      <c r="A101" s="28"/>
      <c r="B101" s="27"/>
      <c r="C101" s="27" t="s">
        <v>160</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0.5">
      <c r="A102" s="28"/>
      <c r="B102" s="27" t="s">
        <v>274</v>
      </c>
      <c r="C102" s="27"/>
      <c r="D102" s="28"/>
      <c r="E102" s="28"/>
      <c r="F102" s="28"/>
      <c r="G102" s="28"/>
      <c r="H102" s="28"/>
      <c r="I102" s="28"/>
      <c r="J102" s="28"/>
      <c r="K102" s="28"/>
      <c r="L102" s="28"/>
      <c r="M102" s="28"/>
      <c r="N102" s="28"/>
      <c r="O102" s="28"/>
      <c r="P102" s="28"/>
      <c r="Q102" s="28"/>
      <c r="R102" s="28"/>
      <c r="S102" s="28"/>
    </row>
    <row r="103" spans="1:19" ht="10.5">
      <c r="A103" s="28"/>
      <c r="B103" s="27"/>
      <c r="C103" s="27" t="s">
        <v>148</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0.5">
      <c r="A104" s="28"/>
      <c r="B104" s="27"/>
      <c r="C104" s="27" t="s">
        <v>158</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0.5">
      <c r="A105" s="28"/>
      <c r="B105" s="27"/>
      <c r="C105" s="27" t="s">
        <v>160</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 sqref="K4"/>
    </sheetView>
  </sheetViews>
  <sheetFormatPr defaultColWidth="11.421875" defaultRowHeight="12"/>
  <cols>
    <col min="1" max="4" width="3.00390625" style="1" customWidth="1"/>
    <col min="5" max="5" width="20.8515625" style="0" customWidth="1"/>
    <col min="6" max="6" width="15.8515625" style="0" customWidth="1"/>
    <col min="7" max="7" width="18.8515625" style="0" customWidth="1"/>
    <col min="8" max="8" width="8.8515625" style="20" customWidth="1"/>
    <col min="9" max="11" width="18.8515625" style="0" customWidth="1"/>
    <col min="12" max="12" width="5.8515625" style="0" customWidth="1"/>
    <col min="13" max="16384" width="9.00390625" style="0" customWidth="1"/>
  </cols>
  <sheetData>
    <row r="1" spans="1:17" ht="15">
      <c r="A1" s="5">
        <f>'1. Required Start-Up Funds'!A1</f>
        <v>0</v>
      </c>
      <c r="Q1" s="16"/>
    </row>
    <row r="2" ht="15">
      <c r="A2" s="5" t="s">
        <v>27</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41</v>
      </c>
      <c r="E6" s="42"/>
      <c r="F6" s="42"/>
      <c r="G6" s="42"/>
      <c r="H6" s="48"/>
      <c r="I6" s="42"/>
      <c r="J6" s="42"/>
      <c r="K6" s="42"/>
      <c r="L6" s="42"/>
      <c r="M6" s="42"/>
      <c r="N6" s="42"/>
      <c r="O6" s="42"/>
      <c r="P6" s="42"/>
      <c r="Q6" s="42"/>
    </row>
    <row r="7" spans="1:17" ht="12.75" customHeight="1">
      <c r="A7" s="120" t="s">
        <v>42</v>
      </c>
      <c r="E7" s="42"/>
      <c r="F7" s="42"/>
      <c r="G7" s="42"/>
      <c r="H7" s="48"/>
      <c r="I7" s="42"/>
      <c r="J7" s="42"/>
      <c r="K7" s="42"/>
      <c r="L7" s="42"/>
      <c r="M7" s="42"/>
      <c r="N7" s="42"/>
      <c r="O7" s="42"/>
      <c r="P7" s="42"/>
      <c r="Q7" s="42"/>
    </row>
    <row r="8" spans="1:17" ht="12.75" customHeight="1">
      <c r="A8" s="120" t="s">
        <v>43</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27</v>
      </c>
      <c r="B11" s="24"/>
      <c r="C11" s="24"/>
      <c r="D11" s="24"/>
      <c r="E11" s="48"/>
      <c r="F11" s="46"/>
      <c r="G11" s="46" t="s">
        <v>28</v>
      </c>
      <c r="H11" s="46"/>
      <c r="I11" s="115" t="s">
        <v>29</v>
      </c>
      <c r="J11" s="46"/>
      <c r="K11" s="46"/>
      <c r="L11" s="48"/>
      <c r="M11" s="46"/>
      <c r="N11" s="48"/>
      <c r="O11" s="48"/>
      <c r="P11" s="48"/>
      <c r="Q11" s="48"/>
      <c r="R11" s="20"/>
    </row>
    <row r="12" spans="1:18" ht="12.75" customHeight="1">
      <c r="A12" s="24"/>
      <c r="B12" s="1" t="s">
        <v>30</v>
      </c>
      <c r="C12" s="24"/>
      <c r="D12" s="24"/>
      <c r="E12" s="48"/>
      <c r="F12" s="48"/>
      <c r="G12" s="49"/>
      <c r="H12" s="48"/>
      <c r="I12" s="94"/>
      <c r="J12" s="48"/>
      <c r="K12" s="48"/>
      <c r="L12" s="48"/>
      <c r="M12" s="48"/>
      <c r="N12" s="48"/>
      <c r="O12" s="48"/>
      <c r="P12" s="48"/>
      <c r="Q12" s="48"/>
      <c r="R12" s="20"/>
    </row>
    <row r="13" spans="1:18" ht="12.75" customHeight="1">
      <c r="A13" s="24"/>
      <c r="C13" s="24" t="s">
        <v>31</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32</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33</v>
      </c>
      <c r="C16" s="24"/>
      <c r="D16" s="24"/>
      <c r="E16" s="48"/>
      <c r="F16" s="48"/>
      <c r="G16" s="177"/>
      <c r="H16" s="48"/>
      <c r="I16" s="116"/>
      <c r="J16" s="94"/>
      <c r="K16" s="94"/>
      <c r="L16" s="48"/>
      <c r="M16" s="48"/>
      <c r="N16" s="48"/>
      <c r="O16" s="48"/>
      <c r="P16" s="48"/>
      <c r="Q16" s="48"/>
      <c r="R16" s="20"/>
    </row>
    <row r="17" spans="1:18" ht="12.75" customHeight="1">
      <c r="A17" s="24"/>
      <c r="B17" s="24"/>
      <c r="C17" s="24" t="s">
        <v>34</v>
      </c>
      <c r="D17" s="24"/>
      <c r="E17" s="48"/>
      <c r="F17" s="48"/>
      <c r="G17" s="176">
        <f>'1. Required Start-Up Funds'!H40</f>
        <v>0.075</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c r="A18" s="24"/>
      <c r="B18" s="24"/>
      <c r="C18" s="24" t="s">
        <v>35</v>
      </c>
      <c r="D18" s="24"/>
      <c r="E18" s="48"/>
      <c r="F18" s="48"/>
      <c r="G18" s="178">
        <f>'1. Required Start-Up Funds'!I40</f>
        <v>60</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36</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37</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38</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39</v>
      </c>
      <c r="C25" s="24"/>
      <c r="D25" s="24"/>
      <c r="E25" s="48"/>
      <c r="F25" s="48"/>
      <c r="G25" s="176"/>
      <c r="H25" s="51"/>
      <c r="I25" s="118"/>
      <c r="J25" s="51"/>
      <c r="K25" s="51"/>
      <c r="L25" s="48"/>
      <c r="M25" s="48"/>
      <c r="N25" s="48"/>
      <c r="O25" s="48"/>
      <c r="P25" s="48"/>
      <c r="Q25" s="48"/>
      <c r="R25" s="20"/>
    </row>
    <row r="26" spans="1:18" ht="12.75" customHeight="1">
      <c r="A26" s="24"/>
      <c r="B26" s="24"/>
      <c r="C26" s="24" t="s">
        <v>40</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44</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45</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46</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54</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47</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48</v>
      </c>
      <c r="C33" s="24"/>
      <c r="D33" s="24"/>
      <c r="E33" s="48"/>
      <c r="F33" s="63"/>
      <c r="G33" s="110"/>
      <c r="H33" s="51"/>
      <c r="I33" s="118"/>
      <c r="J33" s="51"/>
      <c r="K33" s="51"/>
      <c r="L33" s="48"/>
      <c r="M33" s="48"/>
      <c r="N33" s="48"/>
      <c r="O33" s="48"/>
      <c r="P33" s="48"/>
      <c r="Q33" s="48"/>
      <c r="R33" s="20"/>
    </row>
    <row r="34" spans="1:18" ht="12.75" customHeight="1">
      <c r="A34" s="24"/>
      <c r="B34" s="24"/>
      <c r="C34" s="24" t="s">
        <v>55</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187</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49</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50</v>
      </c>
      <c r="C38" s="24"/>
      <c r="D38" s="24"/>
      <c r="E38" s="48"/>
      <c r="F38" s="48"/>
      <c r="G38" s="180"/>
      <c r="H38" s="51"/>
      <c r="I38" s="118"/>
      <c r="J38" s="51"/>
      <c r="K38" s="51"/>
      <c r="L38" s="48"/>
      <c r="M38" s="48"/>
      <c r="N38" s="48"/>
      <c r="O38" s="48"/>
      <c r="P38" s="48"/>
      <c r="Q38" s="48"/>
      <c r="R38" s="20"/>
    </row>
    <row r="39" spans="1:18" ht="12.75" customHeight="1">
      <c r="A39" s="24"/>
      <c r="B39" s="24"/>
      <c r="C39" s="24" t="s">
        <v>51</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52</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113</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91</v>
      </c>
      <c r="C43" s="24"/>
      <c r="D43" s="24"/>
      <c r="E43" s="48"/>
      <c r="F43" s="48"/>
      <c r="G43" s="180"/>
      <c r="H43" s="51"/>
      <c r="I43" s="118"/>
      <c r="J43" s="51"/>
      <c r="K43" s="51"/>
      <c r="L43" s="48"/>
      <c r="M43" s="48"/>
      <c r="N43" s="48"/>
      <c r="O43" s="48"/>
      <c r="P43" s="48"/>
      <c r="Q43" s="48"/>
      <c r="R43" s="20"/>
    </row>
    <row r="44" spans="1:18" ht="12.75" customHeight="1">
      <c r="A44" s="24"/>
      <c r="B44" s="24"/>
      <c r="C44" s="24" t="s">
        <v>53</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G15" sqref="G15:G16"/>
    </sheetView>
  </sheetViews>
  <sheetFormatPr defaultColWidth="11.421875" defaultRowHeight="12" outlineLevelRow="1"/>
  <cols>
    <col min="1" max="4" width="3.00390625" style="1" customWidth="1"/>
    <col min="5" max="5" width="18.8515625" style="0" customWidth="1"/>
    <col min="6" max="6" width="6.8515625" style="17" customWidth="1"/>
    <col min="7" max="7" width="12.8515625" style="0" customWidth="1"/>
    <col min="8" max="8" width="3.00390625" style="0" customWidth="1"/>
    <col min="9" max="9" width="12.8515625" style="0" customWidth="1"/>
    <col min="10" max="10" width="3.8515625" style="0" customWidth="1"/>
    <col min="11" max="11" width="18.8515625" style="0" customWidth="1"/>
    <col min="12" max="12" width="5.8515625" style="20" customWidth="1"/>
    <col min="13" max="15" width="18.8515625" style="0" customWidth="1"/>
    <col min="16" max="16384" width="9.00390625" style="0" customWidth="1"/>
  </cols>
  <sheetData>
    <row r="1" spans="1:18" ht="15">
      <c r="A1" s="5">
        <f>'1. Required Start-Up Funds'!A1</f>
        <v>0</v>
      </c>
      <c r="R1" s="16">
        <f ca="1">NOW()</f>
        <v>40851.690625</v>
      </c>
    </row>
    <row r="2" ht="15">
      <c r="A2" s="5" t="s">
        <v>285</v>
      </c>
    </row>
    <row r="3" spans="5:18" ht="10.5">
      <c r="E3" s="1"/>
      <c r="F3" s="47"/>
      <c r="G3" s="42"/>
      <c r="H3" s="42"/>
      <c r="I3" s="42"/>
      <c r="J3" s="42"/>
      <c r="K3" s="42"/>
      <c r="L3" s="48"/>
      <c r="M3" s="42"/>
      <c r="N3" s="42"/>
      <c r="O3" s="42"/>
      <c r="P3" s="42"/>
      <c r="Q3" s="42"/>
      <c r="R3" s="42"/>
    </row>
    <row r="4" spans="5:18" ht="10.5">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299</v>
      </c>
      <c r="E6" s="42"/>
      <c r="F6" s="43" t="s">
        <v>308</v>
      </c>
      <c r="G6" s="44" t="s">
        <v>275</v>
      </c>
      <c r="H6" s="44"/>
      <c r="I6" s="44" t="s">
        <v>168</v>
      </c>
      <c r="J6" s="44"/>
      <c r="K6" s="45" t="s">
        <v>283</v>
      </c>
      <c r="L6" s="46"/>
      <c r="M6" s="45" t="s">
        <v>273</v>
      </c>
      <c r="N6" s="45" t="s">
        <v>284</v>
      </c>
      <c r="O6" s="45" t="s">
        <v>274</v>
      </c>
      <c r="P6" s="42"/>
      <c r="Q6" s="42"/>
      <c r="R6" s="42"/>
    </row>
    <row r="7" spans="5:18" ht="12.75" customHeight="1" thickTop="1">
      <c r="E7" s="42"/>
      <c r="F7" s="47"/>
      <c r="G7" s="42"/>
      <c r="H7" s="42"/>
      <c r="I7" s="42"/>
      <c r="J7" s="42"/>
      <c r="K7" s="42"/>
      <c r="L7" s="48"/>
      <c r="M7" s="42"/>
      <c r="N7" s="42"/>
      <c r="O7" s="42"/>
      <c r="P7" s="42"/>
      <c r="Q7" s="42"/>
      <c r="R7" s="42"/>
    </row>
    <row r="8" spans="1:18" ht="12.75" customHeight="1">
      <c r="A8" s="1" t="s">
        <v>304</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285</v>
      </c>
      <c r="E10" s="42"/>
      <c r="F10" s="47"/>
      <c r="G10" s="42"/>
      <c r="H10" s="42"/>
      <c r="I10" s="42"/>
      <c r="J10" s="42"/>
      <c r="K10" s="42"/>
      <c r="L10" s="48"/>
      <c r="M10" s="42"/>
      <c r="N10" s="42"/>
      <c r="O10" s="42"/>
      <c r="P10" s="42"/>
      <c r="Q10" s="42"/>
      <c r="R10" s="42"/>
    </row>
    <row r="11" spans="2:18" ht="12.75" customHeight="1">
      <c r="B11" s="1" t="s">
        <v>286</v>
      </c>
      <c r="E11" s="42"/>
      <c r="F11" s="142">
        <v>0</v>
      </c>
      <c r="G11" s="42"/>
      <c r="H11" s="42"/>
      <c r="I11" s="42"/>
      <c r="J11" s="42"/>
      <c r="K11" s="143">
        <v>0</v>
      </c>
      <c r="L11" s="49"/>
      <c r="M11" s="50">
        <f>K11*12</f>
        <v>0</v>
      </c>
      <c r="N11" s="50">
        <f>M11*(1+$N$8)</f>
        <v>0</v>
      </c>
      <c r="O11" s="50">
        <f>N11*(1+$O$8)</f>
        <v>0</v>
      </c>
      <c r="P11" s="42"/>
      <c r="Q11" s="42"/>
      <c r="R11" s="42"/>
    </row>
    <row r="12" spans="2:18" ht="12.75" customHeight="1">
      <c r="B12" s="1" t="s">
        <v>287</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288</v>
      </c>
      <c r="E13" s="42"/>
      <c r="F13" s="47"/>
      <c r="G13" s="42"/>
      <c r="H13" s="42"/>
      <c r="I13" s="42"/>
      <c r="J13" s="42"/>
      <c r="K13" s="50"/>
      <c r="L13" s="51"/>
      <c r="M13" s="42"/>
      <c r="N13" s="42"/>
      <c r="O13" s="42"/>
      <c r="P13" s="42"/>
      <c r="Q13" s="42"/>
      <c r="R13" s="42"/>
    </row>
    <row r="14" spans="3:18" ht="12.75" customHeight="1" outlineLevel="1">
      <c r="C14" s="1" t="s">
        <v>289</v>
      </c>
      <c r="E14" s="42"/>
      <c r="F14" s="142"/>
      <c r="G14" s="42"/>
      <c r="H14" s="42"/>
      <c r="I14" s="42"/>
      <c r="J14" s="42"/>
      <c r="K14" s="50">
        <f>M14/12</f>
        <v>0</v>
      </c>
      <c r="L14" s="51"/>
      <c r="M14" s="50">
        <f>G15*G16*52*F14</f>
        <v>0</v>
      </c>
      <c r="N14" s="50">
        <f>M14*(1+$N$8)</f>
        <v>0</v>
      </c>
      <c r="O14" s="50">
        <f>N14*(1+$O$8)</f>
        <v>0</v>
      </c>
      <c r="P14" s="42"/>
      <c r="Q14" s="42"/>
      <c r="R14" s="42"/>
    </row>
    <row r="15" spans="4:18" ht="12.75" customHeight="1" outlineLevel="1">
      <c r="D15" s="1" t="s">
        <v>294</v>
      </c>
      <c r="E15" s="42"/>
      <c r="F15" s="47"/>
      <c r="G15" s="144"/>
      <c r="H15" s="52"/>
      <c r="I15" s="52"/>
      <c r="J15" s="52"/>
      <c r="K15" s="50"/>
      <c r="L15" s="51"/>
      <c r="M15" s="42"/>
      <c r="N15" s="42"/>
      <c r="O15" s="42"/>
      <c r="P15" s="42"/>
      <c r="Q15" s="42"/>
      <c r="R15" s="42"/>
    </row>
    <row r="16" spans="4:18" ht="12.75" customHeight="1" outlineLevel="1">
      <c r="D16" s="1" t="s">
        <v>290</v>
      </c>
      <c r="E16" s="42"/>
      <c r="F16" s="47"/>
      <c r="G16" s="145"/>
      <c r="H16" s="53"/>
      <c r="I16" s="53"/>
      <c r="J16" s="53"/>
      <c r="K16" s="42"/>
      <c r="L16" s="48"/>
      <c r="M16" s="42"/>
      <c r="N16" s="42"/>
      <c r="O16" s="42"/>
      <c r="P16" s="42"/>
      <c r="Q16" s="42"/>
      <c r="R16" s="42"/>
    </row>
    <row r="17" spans="3:18" ht="12.75" customHeight="1" outlineLevel="1">
      <c r="C17" s="1" t="s">
        <v>291</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294</v>
      </c>
      <c r="E18" s="42"/>
      <c r="F18" s="47"/>
      <c r="G18" s="144">
        <v>0</v>
      </c>
      <c r="H18" s="52"/>
      <c r="I18" s="52"/>
      <c r="J18" s="52"/>
      <c r="K18" s="50"/>
      <c r="L18" s="51"/>
      <c r="M18" s="42"/>
      <c r="N18" s="42"/>
      <c r="O18" s="42"/>
      <c r="P18" s="42"/>
      <c r="Q18" s="42"/>
      <c r="R18" s="42"/>
    </row>
    <row r="19" spans="4:18" ht="12.75" customHeight="1" outlineLevel="1">
      <c r="D19" s="1" t="s">
        <v>290</v>
      </c>
      <c r="E19" s="42"/>
      <c r="F19" s="47"/>
      <c r="G19" s="145">
        <v>0</v>
      </c>
      <c r="H19" s="53"/>
      <c r="I19" s="53"/>
      <c r="J19" s="53"/>
      <c r="K19" s="42"/>
      <c r="L19" s="48"/>
      <c r="M19" s="42"/>
      <c r="N19" s="42"/>
      <c r="O19" s="42"/>
      <c r="P19" s="42"/>
      <c r="Q19" s="42"/>
      <c r="R19" s="42"/>
    </row>
    <row r="20" spans="2:18" ht="12.75" customHeight="1" outlineLevel="1" thickBot="1">
      <c r="B20" s="1" t="s">
        <v>292</v>
      </c>
      <c r="E20" s="42"/>
      <c r="F20" s="47"/>
      <c r="G20" s="42"/>
      <c r="H20" s="42"/>
      <c r="I20" s="42"/>
      <c r="J20" s="42"/>
      <c r="K20" s="54">
        <v>0</v>
      </c>
      <c r="L20" s="51"/>
      <c r="M20" s="54">
        <f>K20*12</f>
        <v>0</v>
      </c>
      <c r="N20" s="54">
        <f>M20*(1+$N$8)</f>
        <v>0</v>
      </c>
      <c r="O20" s="54">
        <f>N20*(1+$O$8)</f>
        <v>0</v>
      </c>
      <c r="P20" s="42"/>
      <c r="Q20" s="42"/>
      <c r="R20" s="42"/>
    </row>
    <row r="21" spans="1:18" ht="12.75" customHeight="1">
      <c r="A21" s="1" t="s">
        <v>293</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295</v>
      </c>
      <c r="E23" s="42"/>
      <c r="F23" s="47"/>
      <c r="G23" s="42"/>
      <c r="H23" s="42"/>
      <c r="I23" s="42"/>
      <c r="J23" s="42"/>
      <c r="K23" s="42"/>
      <c r="L23" s="48"/>
      <c r="M23" s="42"/>
      <c r="N23" s="42"/>
      <c r="O23" s="42"/>
      <c r="P23" s="42"/>
      <c r="Q23" s="42"/>
      <c r="R23" s="42"/>
    </row>
    <row r="24" spans="2:18" ht="12.75" customHeight="1">
      <c r="B24" s="1" t="s">
        <v>305</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306</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296</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297</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302</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298</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301</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303</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300</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307</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5:18" ht="12.75" customHeight="1">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GridLines="0" showRowColHeaders="0" zoomScalePageLayoutView="0" workbookViewId="0" topLeftCell="A1">
      <selection activeCell="B11" sqref="B11"/>
    </sheetView>
  </sheetViews>
  <sheetFormatPr defaultColWidth="11.42187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 min="13" max="16384" width="9.00390625" style="0" customWidth="1"/>
  </cols>
  <sheetData>
    <row r="1" spans="1:17" ht="15">
      <c r="A1" s="5">
        <f>'1. Required Start-Up Funds'!A1</f>
        <v>0</v>
      </c>
      <c r="Q1" s="16">
        <f ca="1">NOW()</f>
        <v>40851.690625</v>
      </c>
    </row>
    <row r="2" ht="15">
      <c r="A2" s="5" t="s">
        <v>309</v>
      </c>
    </row>
    <row r="3" spans="5:17" ht="10.5">
      <c r="E3" s="1"/>
      <c r="F3" s="42"/>
      <c r="G3" s="42"/>
      <c r="H3" s="48"/>
      <c r="I3" s="42"/>
      <c r="J3" s="42"/>
      <c r="K3" s="42"/>
      <c r="L3" s="42"/>
      <c r="M3" s="42"/>
      <c r="N3" s="42"/>
      <c r="O3" s="42"/>
      <c r="P3" s="42"/>
      <c r="Q3" s="42"/>
    </row>
    <row r="4" spans="5:17" ht="10.5">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309</v>
      </c>
      <c r="E6" s="42"/>
      <c r="F6" s="44"/>
      <c r="G6" s="45" t="s">
        <v>283</v>
      </c>
      <c r="H6" s="46"/>
      <c r="I6" s="45" t="s">
        <v>273</v>
      </c>
      <c r="J6" s="45" t="s">
        <v>284</v>
      </c>
      <c r="K6" s="45" t="s">
        <v>274</v>
      </c>
      <c r="L6" s="42"/>
      <c r="M6" s="46" t="s">
        <v>232</v>
      </c>
      <c r="N6" s="42"/>
      <c r="O6" s="42"/>
      <c r="P6" s="42"/>
      <c r="Q6" s="42"/>
    </row>
    <row r="7" spans="5:17" ht="12.75" customHeight="1" thickTop="1">
      <c r="E7" s="42"/>
      <c r="F7" s="42"/>
      <c r="G7" s="42"/>
      <c r="H7" s="48"/>
      <c r="I7" s="42"/>
      <c r="J7" s="42"/>
      <c r="K7" s="42"/>
      <c r="L7" s="42"/>
      <c r="M7" s="42"/>
      <c r="N7" s="42"/>
      <c r="O7" s="42"/>
      <c r="P7" s="42"/>
      <c r="Q7" s="42"/>
    </row>
    <row r="8" spans="1:17" ht="12.75" customHeight="1">
      <c r="A8" s="1" t="s">
        <v>304</v>
      </c>
      <c r="E8" s="42"/>
      <c r="F8" s="42"/>
      <c r="G8" s="42"/>
      <c r="H8" s="48"/>
      <c r="I8" s="42"/>
      <c r="J8" s="141">
        <v>0.03</v>
      </c>
      <c r="K8" s="141">
        <v>0.03</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310</v>
      </c>
      <c r="B10" s="24"/>
      <c r="C10" s="24"/>
      <c r="D10" s="24"/>
      <c r="E10" s="48"/>
      <c r="F10" s="48"/>
      <c r="G10" s="48"/>
      <c r="H10" s="48"/>
      <c r="I10" s="48"/>
      <c r="J10" s="48"/>
      <c r="K10" s="48"/>
      <c r="L10" s="42"/>
      <c r="M10" s="42"/>
      <c r="N10" s="42"/>
      <c r="O10" s="42"/>
      <c r="P10" s="42"/>
      <c r="Q10" s="42"/>
    </row>
    <row r="11" spans="1:17" ht="12.75" customHeight="1">
      <c r="A11" s="24"/>
      <c r="B11" s="158" t="s">
        <v>311</v>
      </c>
      <c r="C11" s="156"/>
      <c r="D11" s="156"/>
      <c r="E11" s="157"/>
      <c r="F11" s="48"/>
      <c r="G11" s="140"/>
      <c r="H11" s="49"/>
      <c r="I11" s="51">
        <f>G11*12</f>
        <v>0</v>
      </c>
      <c r="J11" s="51">
        <f>I11*(1+$J$8)</f>
        <v>0</v>
      </c>
      <c r="K11" s="51">
        <f>J11*(1+$K$8)</f>
        <v>0</v>
      </c>
      <c r="L11" s="42"/>
      <c r="M11" s="42"/>
      <c r="N11" s="42"/>
      <c r="O11" s="42"/>
      <c r="P11" s="42"/>
      <c r="Q11" s="42"/>
    </row>
    <row r="12" spans="1:17" ht="12.75" customHeight="1">
      <c r="A12" s="24"/>
      <c r="B12" s="158" t="s">
        <v>312</v>
      </c>
      <c r="C12" s="156"/>
      <c r="D12" s="156"/>
      <c r="E12" s="157"/>
      <c r="F12" s="48"/>
      <c r="G12" s="124"/>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62</v>
      </c>
      <c r="C13" s="156"/>
      <c r="D13" s="156"/>
      <c r="E13" s="157"/>
      <c r="F13" s="48"/>
      <c r="G13" s="124"/>
      <c r="H13" s="51"/>
      <c r="I13" s="51">
        <f t="shared" si="0"/>
        <v>0</v>
      </c>
      <c r="J13" s="51">
        <f t="shared" si="1"/>
        <v>0</v>
      </c>
      <c r="K13" s="51">
        <f t="shared" si="2"/>
        <v>0</v>
      </c>
      <c r="L13" s="42"/>
      <c r="M13" s="42"/>
      <c r="N13" s="42"/>
      <c r="O13" s="42"/>
      <c r="P13" s="42"/>
      <c r="Q13" s="42"/>
    </row>
    <row r="14" spans="1:17" ht="12.75" customHeight="1">
      <c r="A14" s="24"/>
      <c r="B14" s="158" t="s">
        <v>313</v>
      </c>
      <c r="C14" s="156"/>
      <c r="D14" s="156"/>
      <c r="E14" s="157"/>
      <c r="F14" s="48"/>
      <c r="G14" s="124"/>
      <c r="H14" s="51"/>
      <c r="I14" s="51">
        <f t="shared" si="0"/>
        <v>0</v>
      </c>
      <c r="J14" s="51">
        <f t="shared" si="1"/>
        <v>0</v>
      </c>
      <c r="K14" s="51">
        <f t="shared" si="2"/>
        <v>0</v>
      </c>
      <c r="L14" s="42"/>
      <c r="M14" s="42"/>
      <c r="N14" s="42"/>
      <c r="O14" s="42"/>
      <c r="P14" s="42"/>
      <c r="Q14" s="42"/>
    </row>
    <row r="15" spans="1:17" ht="12.75" customHeight="1">
      <c r="A15" s="24"/>
      <c r="B15" s="158" t="s">
        <v>63</v>
      </c>
      <c r="C15" s="156"/>
      <c r="D15" s="156"/>
      <c r="E15" s="157"/>
      <c r="F15" s="48"/>
      <c r="G15" s="124"/>
      <c r="H15" s="51"/>
      <c r="I15" s="51">
        <f t="shared" si="0"/>
        <v>0</v>
      </c>
      <c r="J15" s="51">
        <f t="shared" si="1"/>
        <v>0</v>
      </c>
      <c r="K15" s="51">
        <f t="shared" si="2"/>
        <v>0</v>
      </c>
      <c r="L15" s="42"/>
      <c r="M15" s="42"/>
      <c r="N15" s="42"/>
      <c r="O15" s="42"/>
      <c r="P15" s="42"/>
      <c r="Q15" s="42"/>
    </row>
    <row r="16" spans="1:17" ht="12.75" customHeight="1">
      <c r="A16" s="24"/>
      <c r="B16" s="158" t="s">
        <v>314</v>
      </c>
      <c r="C16" s="156"/>
      <c r="D16" s="156"/>
      <c r="E16" s="157"/>
      <c r="F16" s="61"/>
      <c r="G16" s="124"/>
      <c r="H16" s="51"/>
      <c r="I16" s="51">
        <f t="shared" si="0"/>
        <v>0</v>
      </c>
      <c r="J16" s="51">
        <f t="shared" si="1"/>
        <v>0</v>
      </c>
      <c r="K16" s="51">
        <f t="shared" si="2"/>
        <v>0</v>
      </c>
      <c r="L16" s="42"/>
      <c r="M16" s="42"/>
      <c r="N16" s="42"/>
      <c r="O16" s="42"/>
      <c r="P16" s="42"/>
      <c r="Q16" s="42"/>
    </row>
    <row r="17" spans="1:17" ht="12.75" customHeight="1">
      <c r="A17" s="24"/>
      <c r="B17" s="158" t="s">
        <v>145</v>
      </c>
      <c r="C17" s="156"/>
      <c r="D17" s="156"/>
      <c r="E17" s="157"/>
      <c r="F17" s="61"/>
      <c r="G17" s="124"/>
      <c r="H17" s="51"/>
      <c r="I17" s="51">
        <f t="shared" si="0"/>
        <v>0</v>
      </c>
      <c r="J17" s="51">
        <f t="shared" si="1"/>
        <v>0</v>
      </c>
      <c r="K17" s="51">
        <f t="shared" si="2"/>
        <v>0</v>
      </c>
      <c r="L17" s="42"/>
      <c r="M17" s="42"/>
      <c r="N17" s="42"/>
      <c r="O17" s="42"/>
      <c r="P17" s="42"/>
      <c r="Q17" s="42"/>
    </row>
    <row r="18" spans="1:17" ht="12.75" customHeight="1">
      <c r="A18" s="24"/>
      <c r="B18" s="158" t="s">
        <v>67</v>
      </c>
      <c r="C18" s="156"/>
      <c r="D18" s="156"/>
      <c r="E18" s="157"/>
      <c r="F18" s="63"/>
      <c r="G18" s="124"/>
      <c r="H18" s="51"/>
      <c r="I18" s="51">
        <f t="shared" si="0"/>
        <v>0</v>
      </c>
      <c r="J18" s="51">
        <f t="shared" si="1"/>
        <v>0</v>
      </c>
      <c r="K18" s="51">
        <f t="shared" si="2"/>
        <v>0</v>
      </c>
      <c r="L18" s="42"/>
      <c r="M18" s="42"/>
      <c r="N18" s="42"/>
      <c r="O18" s="42"/>
      <c r="P18" s="42"/>
      <c r="Q18" s="42"/>
    </row>
    <row r="19" spans="1:17" ht="12.75" customHeight="1">
      <c r="A19" s="24"/>
      <c r="B19" s="158" t="s">
        <v>315</v>
      </c>
      <c r="C19" s="156"/>
      <c r="D19" s="156"/>
      <c r="E19" s="157"/>
      <c r="F19" s="48"/>
      <c r="G19" s="124"/>
      <c r="H19" s="51"/>
      <c r="I19" s="51">
        <f t="shared" si="0"/>
        <v>0</v>
      </c>
      <c r="J19" s="51">
        <f t="shared" si="1"/>
        <v>0</v>
      </c>
      <c r="K19" s="51">
        <f t="shared" si="2"/>
        <v>0</v>
      </c>
      <c r="L19" s="42"/>
      <c r="M19" s="42"/>
      <c r="N19" s="42"/>
      <c r="O19" s="42"/>
      <c r="P19" s="42"/>
      <c r="Q19" s="42"/>
    </row>
    <row r="20" spans="1:17" ht="12.75" customHeight="1">
      <c r="A20" s="24"/>
      <c r="B20" s="158" t="s">
        <v>64</v>
      </c>
      <c r="C20" s="156"/>
      <c r="D20" s="156"/>
      <c r="E20" s="157"/>
      <c r="F20" s="48"/>
      <c r="G20" s="124"/>
      <c r="H20" s="51"/>
      <c r="I20" s="51">
        <f t="shared" si="0"/>
        <v>0</v>
      </c>
      <c r="J20" s="51">
        <f t="shared" si="1"/>
        <v>0</v>
      </c>
      <c r="K20" s="51">
        <f t="shared" si="2"/>
        <v>0</v>
      </c>
      <c r="L20" s="42"/>
      <c r="M20" s="42"/>
      <c r="N20" s="42"/>
      <c r="O20" s="42"/>
      <c r="P20" s="42"/>
      <c r="Q20" s="42"/>
    </row>
    <row r="21" spans="1:17" ht="12.75" customHeight="1">
      <c r="A21" s="24"/>
      <c r="B21" s="158" t="s">
        <v>139</v>
      </c>
      <c r="C21" s="156"/>
      <c r="D21" s="156"/>
      <c r="E21" s="157"/>
      <c r="F21" s="61"/>
      <c r="G21" s="124"/>
      <c r="H21" s="51"/>
      <c r="I21" s="51">
        <f t="shared" si="0"/>
        <v>0</v>
      </c>
      <c r="J21" s="51">
        <f t="shared" si="1"/>
        <v>0</v>
      </c>
      <c r="K21" s="51">
        <f t="shared" si="2"/>
        <v>0</v>
      </c>
      <c r="L21" s="42"/>
      <c r="M21" s="42"/>
      <c r="N21" s="42"/>
      <c r="O21" s="42"/>
      <c r="P21" s="42"/>
      <c r="Q21" s="42"/>
    </row>
    <row r="22" spans="1:17" ht="12.75" customHeight="1">
      <c r="A22" s="24"/>
      <c r="B22" s="158" t="s">
        <v>6</v>
      </c>
      <c r="C22" s="156"/>
      <c r="D22" s="156"/>
      <c r="E22" s="157"/>
      <c r="F22" s="63"/>
      <c r="G22" s="124"/>
      <c r="H22" s="51"/>
      <c r="I22" s="51">
        <f t="shared" si="0"/>
        <v>0</v>
      </c>
      <c r="J22" s="51">
        <f t="shared" si="1"/>
        <v>0</v>
      </c>
      <c r="K22" s="51">
        <f t="shared" si="2"/>
        <v>0</v>
      </c>
      <c r="L22" s="42"/>
      <c r="M22" s="42"/>
      <c r="N22" s="42"/>
      <c r="O22" s="42"/>
      <c r="P22" s="42"/>
      <c r="Q22" s="42"/>
    </row>
    <row r="23" spans="1:17" ht="12.75" customHeight="1">
      <c r="A23" s="24"/>
      <c r="B23" s="158" t="s">
        <v>140</v>
      </c>
      <c r="C23" s="156"/>
      <c r="D23" s="156"/>
      <c r="E23" s="157"/>
      <c r="F23" s="48"/>
      <c r="G23" s="124"/>
      <c r="H23" s="51"/>
      <c r="I23" s="51">
        <f t="shared" si="0"/>
        <v>0</v>
      </c>
      <c r="J23" s="51">
        <f t="shared" si="1"/>
        <v>0</v>
      </c>
      <c r="K23" s="51">
        <f t="shared" si="2"/>
        <v>0</v>
      </c>
      <c r="L23" s="42"/>
      <c r="M23" s="42"/>
      <c r="N23" s="42"/>
      <c r="O23" s="42"/>
      <c r="P23" s="42"/>
      <c r="Q23" s="42"/>
    </row>
    <row r="24" spans="1:17" ht="12.75" customHeight="1">
      <c r="A24" s="24"/>
      <c r="B24" s="158" t="s">
        <v>141</v>
      </c>
      <c r="C24" s="156"/>
      <c r="D24" s="156"/>
      <c r="E24" s="157"/>
      <c r="F24" s="48"/>
      <c r="G24" s="124"/>
      <c r="H24" s="51"/>
      <c r="I24" s="51">
        <f t="shared" si="0"/>
        <v>0</v>
      </c>
      <c r="J24" s="51">
        <f t="shared" si="1"/>
        <v>0</v>
      </c>
      <c r="K24" s="51">
        <f t="shared" si="2"/>
        <v>0</v>
      </c>
      <c r="L24" s="42"/>
      <c r="M24" s="42"/>
      <c r="N24" s="42"/>
      <c r="O24" s="42"/>
      <c r="P24" s="42"/>
      <c r="Q24" s="42"/>
    </row>
    <row r="25" spans="1:17" ht="12.75" customHeight="1">
      <c r="A25" s="24"/>
      <c r="B25" s="158" t="s">
        <v>142</v>
      </c>
      <c r="C25" s="156"/>
      <c r="D25" s="156"/>
      <c r="E25" s="157"/>
      <c r="F25" s="48"/>
      <c r="G25" s="124"/>
      <c r="H25" s="51"/>
      <c r="I25" s="51">
        <f t="shared" si="0"/>
        <v>0</v>
      </c>
      <c r="J25" s="51">
        <f t="shared" si="1"/>
        <v>0</v>
      </c>
      <c r="K25" s="51">
        <f t="shared" si="2"/>
        <v>0</v>
      </c>
      <c r="L25" s="42"/>
      <c r="M25" s="42"/>
      <c r="N25" s="42"/>
      <c r="O25" s="42"/>
      <c r="P25" s="42"/>
      <c r="Q25" s="42"/>
    </row>
    <row r="26" spans="1:17" ht="12.75" customHeight="1">
      <c r="A26" s="24"/>
      <c r="B26" s="158" t="s">
        <v>66</v>
      </c>
      <c r="C26" s="156"/>
      <c r="D26" s="156"/>
      <c r="E26" s="157"/>
      <c r="F26" s="48"/>
      <c r="G26" s="124"/>
      <c r="H26" s="51"/>
      <c r="I26" s="51">
        <f t="shared" si="0"/>
        <v>0</v>
      </c>
      <c r="J26" s="51">
        <f t="shared" si="1"/>
        <v>0</v>
      </c>
      <c r="K26" s="51">
        <f t="shared" si="2"/>
        <v>0</v>
      </c>
      <c r="L26" s="42"/>
      <c r="M26" s="42"/>
      <c r="N26" s="42"/>
      <c r="O26" s="42"/>
      <c r="P26" s="42"/>
      <c r="Q26" s="42"/>
    </row>
    <row r="27" spans="1:17" ht="12.75" customHeight="1">
      <c r="A27" s="24"/>
      <c r="B27" s="158" t="s">
        <v>65</v>
      </c>
      <c r="C27" s="156"/>
      <c r="D27" s="156"/>
      <c r="E27" s="157"/>
      <c r="F27" s="48"/>
      <c r="G27" s="124"/>
      <c r="H27" s="51"/>
      <c r="I27" s="51">
        <f t="shared" si="0"/>
        <v>0</v>
      </c>
      <c r="J27" s="51">
        <f t="shared" si="1"/>
        <v>0</v>
      </c>
      <c r="K27" s="51">
        <f t="shared" si="2"/>
        <v>0</v>
      </c>
      <c r="L27" s="42"/>
      <c r="M27" s="42"/>
      <c r="N27" s="42"/>
      <c r="O27" s="42"/>
      <c r="P27" s="42"/>
      <c r="Q27" s="42"/>
    </row>
    <row r="28" spans="1:17" ht="12.75" customHeight="1">
      <c r="A28" s="24"/>
      <c r="B28" s="158" t="s">
        <v>146</v>
      </c>
      <c r="C28" s="156"/>
      <c r="D28" s="156"/>
      <c r="E28" s="157"/>
      <c r="F28" s="48"/>
      <c r="G28" s="124"/>
      <c r="H28" s="51"/>
      <c r="I28" s="51">
        <f t="shared" si="0"/>
        <v>0</v>
      </c>
      <c r="J28" s="51">
        <f t="shared" si="1"/>
        <v>0</v>
      </c>
      <c r="K28" s="51">
        <f t="shared" si="2"/>
        <v>0</v>
      </c>
      <c r="L28" s="42"/>
      <c r="M28" s="42"/>
      <c r="N28" s="42"/>
      <c r="O28" s="42"/>
      <c r="P28" s="42"/>
      <c r="Q28" s="42"/>
    </row>
    <row r="29" spans="1:17" ht="12.75" customHeight="1">
      <c r="A29" s="24"/>
      <c r="B29" s="158" t="s">
        <v>143</v>
      </c>
      <c r="C29" s="156"/>
      <c r="D29" s="156"/>
      <c r="E29" s="157"/>
      <c r="F29" s="48"/>
      <c r="G29" s="124"/>
      <c r="H29" s="51"/>
      <c r="I29" s="51">
        <f t="shared" si="0"/>
        <v>0</v>
      </c>
      <c r="J29" s="51">
        <f t="shared" si="1"/>
        <v>0</v>
      </c>
      <c r="K29" s="51">
        <f t="shared" si="2"/>
        <v>0</v>
      </c>
      <c r="L29" s="42"/>
      <c r="M29" s="42"/>
      <c r="N29" s="42"/>
      <c r="O29" s="42"/>
      <c r="P29" s="42"/>
      <c r="Q29" s="42"/>
    </row>
    <row r="30" spans="1:17" ht="12.75" customHeight="1" thickBot="1">
      <c r="A30" s="24"/>
      <c r="B30" s="158" t="s">
        <v>154</v>
      </c>
      <c r="C30" s="156"/>
      <c r="D30" s="156"/>
      <c r="E30" s="157"/>
      <c r="F30" s="48"/>
      <c r="G30" s="125"/>
      <c r="H30" s="51"/>
      <c r="I30" s="64">
        <f t="shared" si="0"/>
        <v>0</v>
      </c>
      <c r="J30" s="64">
        <f t="shared" si="1"/>
        <v>0</v>
      </c>
      <c r="K30" s="64">
        <f t="shared" si="2"/>
        <v>0</v>
      </c>
      <c r="L30" s="42"/>
      <c r="M30" s="42"/>
      <c r="N30" s="42"/>
      <c r="O30" s="42"/>
      <c r="P30" s="42"/>
      <c r="Q30" s="42"/>
    </row>
    <row r="31" spans="1:17" ht="12.75" customHeight="1">
      <c r="A31" s="24" t="s">
        <v>144</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147</v>
      </c>
      <c r="B33" s="24"/>
      <c r="C33" s="24"/>
      <c r="D33" s="24"/>
      <c r="E33" s="48"/>
      <c r="F33" s="48"/>
      <c r="G33" s="51"/>
      <c r="H33" s="51"/>
      <c r="I33" s="51"/>
      <c r="J33" s="51"/>
      <c r="K33" s="51"/>
      <c r="L33" s="42"/>
      <c r="M33" s="42"/>
      <c r="N33" s="42"/>
      <c r="O33" s="42"/>
      <c r="P33" s="42"/>
      <c r="Q33" s="42"/>
    </row>
    <row r="34" spans="1:17" ht="12.75" customHeight="1">
      <c r="A34" s="24"/>
      <c r="B34" s="24" t="s">
        <v>231</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148</v>
      </c>
      <c r="C35" s="24"/>
      <c r="D35" s="24"/>
      <c r="E35" s="48"/>
      <c r="F35" s="48"/>
      <c r="G35" s="51"/>
      <c r="H35" s="51"/>
      <c r="I35" s="51"/>
      <c r="J35" s="51"/>
      <c r="K35" s="51"/>
      <c r="L35" s="42"/>
      <c r="M35" s="42"/>
      <c r="N35" s="42"/>
      <c r="O35" s="42"/>
      <c r="P35" s="42"/>
      <c r="Q35" s="42"/>
    </row>
    <row r="36" spans="1:17" ht="12.75" customHeight="1">
      <c r="A36" s="24"/>
      <c r="B36" s="24"/>
      <c r="C36" s="24" t="s">
        <v>255</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257</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150</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0</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1</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149</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151</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printOptions/>
  <pageMargins left="0.75" right="0.75" top="1" bottom="1" header="0.5" footer="0.5"/>
  <pageSetup blackAndWhite="1" horizontalDpi="300" verticalDpi="300" orientation="landscape" scale="75"/>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7">
      <selection activeCell="K41" sqref="K41"/>
    </sheetView>
  </sheetViews>
  <sheetFormatPr defaultColWidth="11.42187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 min="21" max="16384" width="9.00390625" style="0" customWidth="1"/>
  </cols>
  <sheetData>
    <row r="1" spans="1:20" ht="15">
      <c r="A1" s="5">
        <f>'1. Required Start-Up Funds'!A1</f>
        <v>0</v>
      </c>
      <c r="T1" s="16">
        <f ca="1">NOW()</f>
        <v>40851.690625</v>
      </c>
    </row>
    <row r="2" ht="15">
      <c r="A2" s="5" t="s">
        <v>278</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280</v>
      </c>
      <c r="B6" s="67"/>
      <c r="C6" s="67"/>
      <c r="D6" s="67"/>
      <c r="E6" s="68" t="s">
        <v>275</v>
      </c>
      <c r="F6" s="69" t="s">
        <v>282</v>
      </c>
      <c r="G6" s="68"/>
      <c r="H6" s="139" t="s">
        <v>72</v>
      </c>
      <c r="I6" s="139" t="s">
        <v>73</v>
      </c>
      <c r="J6" s="139" t="s">
        <v>74</v>
      </c>
      <c r="K6" s="139" t="s">
        <v>75</v>
      </c>
      <c r="L6" s="139" t="s">
        <v>76</v>
      </c>
      <c r="M6" s="139" t="s">
        <v>77</v>
      </c>
      <c r="N6" s="139" t="s">
        <v>78</v>
      </c>
      <c r="O6" s="139" t="s">
        <v>79</v>
      </c>
      <c r="P6" s="139" t="s">
        <v>68</v>
      </c>
      <c r="Q6" s="139" t="s">
        <v>69</v>
      </c>
      <c r="R6" s="139" t="s">
        <v>70</v>
      </c>
      <c r="S6" s="139" t="s">
        <v>71</v>
      </c>
      <c r="T6" s="70" t="s">
        <v>230</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c r="B8" s="137"/>
      <c r="C8" s="137"/>
      <c r="D8" s="137"/>
      <c r="E8" s="71"/>
      <c r="F8" s="71"/>
      <c r="G8" s="71"/>
      <c r="H8" s="28"/>
      <c r="I8" s="28"/>
      <c r="J8" s="28"/>
      <c r="K8" s="28"/>
      <c r="L8" s="28"/>
      <c r="M8" s="28"/>
      <c r="N8" s="28"/>
      <c r="O8" s="28"/>
      <c r="P8" s="28"/>
      <c r="Q8" s="28"/>
      <c r="R8" s="28"/>
      <c r="S8" s="28"/>
      <c r="T8" s="28"/>
    </row>
    <row r="9" spans="1:20" ht="12.75" customHeight="1">
      <c r="A9" s="27"/>
      <c r="B9" s="27" t="s">
        <v>264</v>
      </c>
      <c r="C9" s="27"/>
      <c r="D9" s="28"/>
      <c r="E9" s="136"/>
      <c r="F9" s="72">
        <v>1</v>
      </c>
      <c r="G9" s="72"/>
      <c r="H9" s="28"/>
      <c r="I9" s="28"/>
      <c r="J9" s="28"/>
      <c r="K9" s="28"/>
      <c r="L9" s="28"/>
      <c r="M9" s="28"/>
      <c r="N9" s="28"/>
      <c r="O9" s="28"/>
      <c r="P9" s="28"/>
      <c r="Q9" s="28"/>
      <c r="R9" s="28"/>
      <c r="S9" s="28"/>
      <c r="T9" s="28"/>
    </row>
    <row r="10" spans="1:20" ht="12.75" customHeight="1">
      <c r="A10" s="27"/>
      <c r="B10" s="27" t="s">
        <v>265</v>
      </c>
      <c r="C10" s="27"/>
      <c r="D10" s="28"/>
      <c r="E10" s="135"/>
      <c r="F10" s="73">
        <f>IF(E9&gt;0,E10/E9,0)</f>
        <v>0</v>
      </c>
      <c r="G10" s="72"/>
      <c r="H10" s="28"/>
      <c r="I10" s="28"/>
      <c r="J10" s="28"/>
      <c r="K10" s="28"/>
      <c r="L10" s="28"/>
      <c r="M10" s="28"/>
      <c r="N10" s="28"/>
      <c r="O10" s="28"/>
      <c r="P10" s="28"/>
      <c r="Q10" s="28"/>
      <c r="R10" s="28"/>
      <c r="S10" s="28"/>
      <c r="T10" s="28"/>
    </row>
    <row r="11" spans="1:20" ht="12.75" customHeight="1">
      <c r="A11" s="27"/>
      <c r="B11" s="27" t="s">
        <v>279</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272</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277</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273</v>
      </c>
      <c r="D14" s="28"/>
      <c r="E14" s="71"/>
      <c r="F14" s="71"/>
      <c r="G14" s="71"/>
      <c r="H14" s="132"/>
      <c r="I14" s="132"/>
      <c r="J14" s="132"/>
      <c r="K14" s="132"/>
      <c r="L14" s="132"/>
      <c r="M14" s="132"/>
      <c r="N14" s="132"/>
      <c r="O14" s="132"/>
      <c r="P14" s="132"/>
      <c r="Q14" s="132"/>
      <c r="R14" s="132"/>
      <c r="S14" s="132"/>
      <c r="T14" s="75">
        <f>SUM(H14:S14)</f>
        <v>0</v>
      </c>
    </row>
    <row r="15" spans="1:20" ht="12.75" customHeight="1">
      <c r="A15" s="27"/>
      <c r="B15" s="27"/>
      <c r="C15" s="27" t="s">
        <v>106</v>
      </c>
      <c r="D15" s="28"/>
      <c r="E15" s="134">
        <v>0</v>
      </c>
      <c r="F15" s="76"/>
      <c r="G15" s="72"/>
      <c r="H15" s="133">
        <f aca="true" t="shared" si="1" ref="H15:P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IF($E$15=0,Q14,(1+$E$15)*Q14)</f>
        <v>0</v>
      </c>
      <c r="R15" s="133">
        <f>IF($E$15=0,R14,(1+$E$15)*R14)</f>
        <v>0</v>
      </c>
      <c r="S15" s="133">
        <f>IF($E$15=0,S14,(1+$E$15)*S14)</f>
        <v>0</v>
      </c>
      <c r="T15" s="75">
        <f>SUM(H15:S15)</f>
        <v>0</v>
      </c>
    </row>
    <row r="16" spans="1:20" ht="12.75" customHeight="1">
      <c r="A16" s="28"/>
      <c r="B16" s="27"/>
      <c r="C16" s="27" t="s">
        <v>161</v>
      </c>
      <c r="D16" s="28"/>
      <c r="E16" s="134">
        <v>0</v>
      </c>
      <c r="F16" s="71"/>
      <c r="G16" s="72"/>
      <c r="H16" s="133"/>
      <c r="I16" s="133"/>
      <c r="J16" s="133"/>
      <c r="K16" s="133"/>
      <c r="L16" s="133"/>
      <c r="M16" s="133"/>
      <c r="N16" s="133"/>
      <c r="O16" s="133"/>
      <c r="P16" s="133"/>
      <c r="Q16" s="133"/>
      <c r="R16" s="133"/>
      <c r="S16" s="133"/>
      <c r="T16" s="75">
        <f>SUM(H16:S16)</f>
        <v>0</v>
      </c>
    </row>
    <row r="17" spans="1:20" ht="12.75" customHeight="1" outlineLevel="1">
      <c r="A17" s="28"/>
      <c r="B17" s="27" t="s">
        <v>281</v>
      </c>
      <c r="C17" s="27"/>
      <c r="D17" s="28"/>
      <c r="E17" s="134">
        <v>0</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276</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266</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267</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268</v>
      </c>
      <c r="C22" s="27"/>
      <c r="D22" s="28"/>
      <c r="E22" s="80">
        <f>E17*'3. Fixed Operating Expenses'!I44</f>
        <v>0</v>
      </c>
      <c r="F22" s="72"/>
      <c r="G22" s="72"/>
      <c r="H22" s="28"/>
      <c r="I22" s="28"/>
      <c r="J22" s="28"/>
      <c r="K22" s="28"/>
      <c r="L22" s="28"/>
      <c r="M22" s="28"/>
      <c r="N22" s="28"/>
      <c r="O22" s="28"/>
      <c r="P22" s="28"/>
      <c r="Q22" s="28"/>
      <c r="R22" s="28"/>
      <c r="S22" s="28"/>
      <c r="T22" s="28"/>
    </row>
    <row r="23" spans="1:20" ht="12.75" customHeight="1" outlineLevel="1" thickBot="1">
      <c r="A23" s="27"/>
      <c r="B23" s="27" t="s">
        <v>269</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270</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271</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264</v>
      </c>
      <c r="C31" s="27"/>
      <c r="D31" s="28"/>
      <c r="E31" s="136"/>
      <c r="F31" s="72">
        <v>1</v>
      </c>
      <c r="G31" s="72"/>
      <c r="H31" s="28"/>
      <c r="I31" s="28"/>
      <c r="J31" s="28"/>
      <c r="K31" s="28"/>
      <c r="L31" s="28"/>
      <c r="M31" s="28"/>
      <c r="N31" s="28"/>
      <c r="O31" s="28"/>
      <c r="P31" s="28"/>
      <c r="Q31" s="28"/>
      <c r="R31" s="28"/>
      <c r="S31" s="28"/>
      <c r="T31" s="28"/>
    </row>
    <row r="32" spans="1:20" ht="12.75" customHeight="1" outlineLevel="1">
      <c r="A32" s="27"/>
      <c r="B32" s="27" t="s">
        <v>265</v>
      </c>
      <c r="C32" s="27"/>
      <c r="D32" s="28"/>
      <c r="E32" s="135"/>
      <c r="F32" s="73">
        <f>IF(E31&gt;0,E32/E31,0)</f>
        <v>0</v>
      </c>
      <c r="G32" s="72"/>
      <c r="H32" s="28"/>
      <c r="I32" s="28"/>
      <c r="J32" s="28"/>
      <c r="K32" s="28"/>
      <c r="L32" s="28"/>
      <c r="M32" s="28"/>
      <c r="N32" s="28"/>
      <c r="O32" s="28"/>
      <c r="P32" s="28"/>
      <c r="Q32" s="28"/>
      <c r="R32" s="28"/>
      <c r="S32" s="28"/>
      <c r="T32" s="28"/>
    </row>
    <row r="33" spans="1:20" ht="12.75" customHeight="1" outlineLevel="1">
      <c r="A33" s="27"/>
      <c r="B33" s="27" t="s">
        <v>279</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272</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277</v>
      </c>
      <c r="D35" s="28"/>
      <c r="E35" s="71"/>
      <c r="F35" s="71"/>
      <c r="G35" s="71"/>
      <c r="H35" s="91">
        <f>IF(H36=0,0,H36/$T$36)</f>
        <v>0</v>
      </c>
      <c r="I35" s="91">
        <f aca="true" t="shared" si="2" ref="I35:S35">IF(I36=0,0,I36/$T$36)</f>
        <v>0</v>
      </c>
      <c r="J35" s="91">
        <f t="shared" si="2"/>
        <v>0</v>
      </c>
      <c r="K35" s="91">
        <f t="shared" si="2"/>
        <v>0</v>
      </c>
      <c r="L35" s="91">
        <f t="shared" si="2"/>
        <v>0</v>
      </c>
      <c r="M35" s="91">
        <f t="shared" si="2"/>
        <v>0</v>
      </c>
      <c r="N35" s="91">
        <f t="shared" si="2"/>
        <v>0</v>
      </c>
      <c r="O35" s="91">
        <f t="shared" si="2"/>
        <v>0</v>
      </c>
      <c r="P35" s="91">
        <f t="shared" si="2"/>
        <v>0</v>
      </c>
      <c r="Q35" s="91">
        <f t="shared" si="2"/>
        <v>0</v>
      </c>
      <c r="R35" s="91">
        <f t="shared" si="2"/>
        <v>0</v>
      </c>
      <c r="S35" s="91">
        <f t="shared" si="2"/>
        <v>0</v>
      </c>
      <c r="T35" s="92">
        <f>SUM(H35:S35)</f>
        <v>0</v>
      </c>
    </row>
    <row r="36" spans="1:20" ht="12.75" customHeight="1" outlineLevel="1">
      <c r="A36" s="27"/>
      <c r="B36" s="27"/>
      <c r="C36" s="27" t="s">
        <v>273</v>
      </c>
      <c r="D36" s="28"/>
      <c r="E36" s="71"/>
      <c r="F36" s="71"/>
      <c r="G36" s="71"/>
      <c r="H36" s="132"/>
      <c r="I36" s="132"/>
      <c r="J36" s="132"/>
      <c r="K36" s="132"/>
      <c r="L36" s="132"/>
      <c r="M36" s="132"/>
      <c r="N36" s="132"/>
      <c r="O36" s="132"/>
      <c r="P36" s="132"/>
      <c r="Q36" s="132"/>
      <c r="R36" s="132"/>
      <c r="S36" s="132"/>
      <c r="T36" s="75">
        <f>SUM(H36:S36)</f>
        <v>0</v>
      </c>
    </row>
    <row r="37" spans="1:20" ht="12.75" customHeight="1" outlineLevel="1">
      <c r="A37" s="27"/>
      <c r="B37" s="27"/>
      <c r="C37" s="27" t="s">
        <v>106</v>
      </c>
      <c r="D37" s="28"/>
      <c r="E37" s="134">
        <v>0.2</v>
      </c>
      <c r="F37" s="76"/>
      <c r="G37" s="72"/>
      <c r="H37" s="133"/>
      <c r="I37" s="133"/>
      <c r="J37" s="133"/>
      <c r="K37" s="133"/>
      <c r="L37" s="133"/>
      <c r="M37" s="133"/>
      <c r="N37" s="133"/>
      <c r="O37" s="133"/>
      <c r="P37" s="133"/>
      <c r="Q37" s="133"/>
      <c r="R37" s="133"/>
      <c r="S37" s="133"/>
      <c r="T37" s="75">
        <f>SUM(H37:S37)</f>
        <v>0</v>
      </c>
    </row>
    <row r="38" spans="1:20" ht="12.75" customHeight="1" outlineLevel="1">
      <c r="A38" s="28"/>
      <c r="B38" s="27"/>
      <c r="C38" s="27" t="s">
        <v>161</v>
      </c>
      <c r="D38" s="28"/>
      <c r="E38" s="134">
        <v>0</v>
      </c>
      <c r="F38" s="71"/>
      <c r="G38" s="72"/>
      <c r="H38" s="133"/>
      <c r="I38" s="133"/>
      <c r="J38" s="133"/>
      <c r="K38" s="133"/>
      <c r="L38" s="133"/>
      <c r="M38" s="133"/>
      <c r="N38" s="133"/>
      <c r="O38" s="133"/>
      <c r="P38" s="133"/>
      <c r="Q38" s="133"/>
      <c r="R38" s="133"/>
      <c r="S38" s="133"/>
      <c r="T38" s="75">
        <f>SUM(H38:S38)</f>
        <v>0</v>
      </c>
    </row>
    <row r="39" spans="1:20" ht="12.75" customHeight="1" outlineLevel="2">
      <c r="A39" s="28"/>
      <c r="B39" s="27" t="s">
        <v>281</v>
      </c>
      <c r="C39" s="27"/>
      <c r="D39" s="28"/>
      <c r="E39" s="134">
        <v>0</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276</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266</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267</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268</v>
      </c>
      <c r="C44" s="27"/>
      <c r="D44" s="28"/>
      <c r="E44" s="80">
        <f>E39*'3. Fixed Operating Expenses'!I44</f>
        <v>0</v>
      </c>
      <c r="F44" s="72"/>
      <c r="G44" s="72"/>
      <c r="H44" s="28"/>
      <c r="I44" s="28"/>
      <c r="J44" s="28"/>
      <c r="K44" s="28"/>
      <c r="L44" s="28"/>
      <c r="M44" s="28"/>
      <c r="N44" s="28"/>
      <c r="O44" s="28"/>
      <c r="P44" s="28"/>
      <c r="Q44" s="28"/>
      <c r="R44" s="28"/>
      <c r="S44" s="28"/>
      <c r="T44" s="28"/>
    </row>
    <row r="45" spans="1:20" ht="12.75" customHeight="1" outlineLevel="2" thickBot="1">
      <c r="A45" s="27"/>
      <c r="B45" s="27" t="s">
        <v>269</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270</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271</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7">
      <selection activeCell="A30" sqref="A30"/>
    </sheetView>
  </sheetViews>
  <sheetFormatPr defaultColWidth="11.42187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 min="21" max="16384" width="9.00390625" style="0" customWidth="1"/>
  </cols>
  <sheetData>
    <row r="1" spans="1:20" ht="15">
      <c r="A1" s="5">
        <f>'1. Required Start-Up Funds'!A1</f>
        <v>0</v>
      </c>
      <c r="T1" s="16">
        <f ca="1">NOW()</f>
        <v>40851.690625</v>
      </c>
    </row>
    <row r="2" ht="15">
      <c r="A2" s="5" t="s">
        <v>83</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280</v>
      </c>
      <c r="B6" s="67"/>
      <c r="C6" s="67"/>
      <c r="D6" s="67"/>
      <c r="E6" s="68" t="s">
        <v>275</v>
      </c>
      <c r="F6" s="69" t="s">
        <v>282</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230</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c r="B8" s="137"/>
      <c r="C8" s="137"/>
      <c r="D8" s="137"/>
      <c r="E8" s="71"/>
      <c r="F8" s="71"/>
      <c r="G8" s="71"/>
      <c r="H8" s="28"/>
      <c r="I8" s="28"/>
      <c r="J8" s="28"/>
      <c r="K8" s="28"/>
      <c r="L8" s="28"/>
      <c r="M8" s="28"/>
      <c r="N8" s="28"/>
      <c r="O8" s="28"/>
      <c r="P8" s="28"/>
      <c r="Q8" s="28"/>
      <c r="R8" s="28"/>
      <c r="S8" s="28"/>
      <c r="T8" s="28"/>
    </row>
    <row r="9" spans="1:20" ht="12.75" customHeight="1">
      <c r="A9" s="27"/>
      <c r="B9" s="27" t="s">
        <v>264</v>
      </c>
      <c r="C9" s="27"/>
      <c r="D9" s="28"/>
      <c r="E9" s="136">
        <v>0</v>
      </c>
      <c r="F9" s="72">
        <v>1</v>
      </c>
      <c r="G9" s="72"/>
      <c r="H9" s="28"/>
      <c r="I9" s="28"/>
      <c r="J9" s="28"/>
      <c r="K9" s="28"/>
      <c r="L9" s="28"/>
      <c r="M9" s="28"/>
      <c r="N9" s="28"/>
      <c r="O9" s="28"/>
      <c r="P9" s="28"/>
      <c r="Q9" s="28"/>
      <c r="R9" s="28"/>
      <c r="S9" s="28"/>
      <c r="T9" s="28"/>
    </row>
    <row r="10" spans="1:20" ht="12.75" customHeight="1">
      <c r="A10" s="27"/>
      <c r="B10" s="27" t="s">
        <v>265</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279</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272</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277</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273</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106</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161</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281</v>
      </c>
      <c r="C17" s="27"/>
      <c r="D17" s="28"/>
      <c r="E17" s="134">
        <f>(1-('4. Projected Sales Forecast'!E17+'4. Projected Sales Forecast'!E39))/2</f>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276</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266</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267</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268</v>
      </c>
      <c r="C22" s="27"/>
      <c r="D22" s="28"/>
      <c r="E22" s="80">
        <f>E17*'3. Fixed Operating Expenses'!I44</f>
        <v>0</v>
      </c>
      <c r="F22" s="72"/>
      <c r="G22" s="72"/>
      <c r="H22" s="28"/>
      <c r="I22" s="28"/>
      <c r="J22" s="28"/>
      <c r="K22" s="28"/>
      <c r="L22" s="28"/>
      <c r="M22" s="28"/>
      <c r="N22" s="28"/>
      <c r="O22" s="28"/>
      <c r="P22" s="28"/>
      <c r="Q22" s="28"/>
      <c r="R22" s="28"/>
      <c r="S22" s="28"/>
      <c r="T22" s="28"/>
    </row>
    <row r="23" spans="1:20" ht="12.75" customHeight="1" outlineLevel="1" thickBot="1">
      <c r="A23" s="27"/>
      <c r="B23" s="27" t="s">
        <v>269</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270</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271</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264</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265</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279</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272</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277</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273</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106</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161</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281</v>
      </c>
      <c r="C39" s="27"/>
      <c r="D39" s="28"/>
      <c r="E39" s="138">
        <f>1-('4. Projected Sales Forecast'!E17+'4. Projected Sales Forecast'!E39+'5. Projected Sales Forecast (2)'!E17)</f>
        <v>0.5</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276</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266</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267</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268</v>
      </c>
      <c r="C44" s="27"/>
      <c r="D44" s="28"/>
      <c r="E44" s="80">
        <f>E39*'3. Fixed Operating Expenses'!I44</f>
        <v>0</v>
      </c>
      <c r="F44" s="72"/>
      <c r="G44" s="72"/>
      <c r="H44" s="28"/>
      <c r="I44" s="28"/>
      <c r="J44" s="28"/>
      <c r="K44" s="28"/>
      <c r="L44" s="28"/>
      <c r="M44" s="28"/>
      <c r="N44" s="28"/>
      <c r="O44" s="28"/>
      <c r="P44" s="28"/>
      <c r="Q44" s="28"/>
      <c r="R44" s="28"/>
      <c r="S44" s="28"/>
      <c r="T44" s="28"/>
    </row>
    <row r="45" spans="1:20" ht="12.75" customHeight="1" outlineLevel="2" thickBot="1">
      <c r="A45" s="27"/>
      <c r="B45" s="27" t="s">
        <v>269</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270</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271</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A1" sqref="A1"/>
    </sheetView>
  </sheetViews>
  <sheetFormatPr defaultColWidth="11.42187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 min="13" max="16384" width="9.00390625" style="0" customWidth="1"/>
  </cols>
  <sheetData>
    <row r="1" spans="1:17" ht="15">
      <c r="A1" s="5">
        <f>'1. Required Start-Up Funds'!A1</f>
        <v>0</v>
      </c>
      <c r="Q1" s="16">
        <f ca="1">NOW()</f>
        <v>40851.690625</v>
      </c>
    </row>
    <row r="2" ht="15">
      <c r="A2" s="5" t="s">
        <v>215</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216</v>
      </c>
      <c r="B6" s="24"/>
      <c r="C6" s="24"/>
      <c r="D6" s="24"/>
      <c r="E6" s="48"/>
      <c r="F6" s="46"/>
      <c r="G6" s="93"/>
      <c r="H6" s="46"/>
      <c r="I6" s="46"/>
      <c r="J6" s="46"/>
      <c r="K6" s="46"/>
      <c r="L6" s="48"/>
      <c r="M6" s="46"/>
      <c r="N6" s="48"/>
      <c r="O6" s="48"/>
      <c r="P6" s="48"/>
      <c r="Q6" s="48"/>
      <c r="R6" s="20"/>
    </row>
    <row r="7" spans="1:18" ht="12.75" customHeight="1">
      <c r="A7" s="24"/>
      <c r="B7" s="24" t="s">
        <v>217</v>
      </c>
      <c r="C7" s="24"/>
      <c r="D7" s="24"/>
      <c r="E7" s="48"/>
      <c r="F7" s="48"/>
      <c r="G7" s="48"/>
      <c r="H7" s="48"/>
      <c r="I7" s="48"/>
      <c r="J7" s="48"/>
      <c r="K7" s="48"/>
      <c r="L7" s="48"/>
      <c r="M7" s="48"/>
      <c r="N7" s="48"/>
      <c r="O7" s="48"/>
      <c r="P7" s="48"/>
      <c r="Q7" s="48"/>
      <c r="R7" s="20"/>
    </row>
    <row r="8" spans="1:18" ht="12.75" customHeight="1">
      <c r="A8" s="24"/>
      <c r="B8" s="24"/>
      <c r="C8" s="24" t="s">
        <v>218</v>
      </c>
      <c r="D8" s="24"/>
      <c r="E8" s="48"/>
      <c r="F8" s="48"/>
      <c r="G8" s="127">
        <v>1</v>
      </c>
      <c r="H8" s="48"/>
      <c r="I8" s="48"/>
      <c r="J8" s="94"/>
      <c r="K8" s="94"/>
      <c r="L8" s="48"/>
      <c r="M8" s="48"/>
      <c r="N8" s="48"/>
      <c r="O8" s="48"/>
      <c r="P8" s="48"/>
      <c r="Q8" s="48"/>
      <c r="R8" s="20"/>
    </row>
    <row r="9" spans="1:18" ht="12.75" customHeight="1">
      <c r="A9" s="24"/>
      <c r="B9" s="24"/>
      <c r="C9" s="24" t="s">
        <v>219</v>
      </c>
      <c r="D9" s="24"/>
      <c r="E9" s="48"/>
      <c r="F9" s="48"/>
      <c r="G9" s="127">
        <v>0</v>
      </c>
      <c r="H9" s="48"/>
      <c r="I9" s="48"/>
      <c r="J9" s="48"/>
      <c r="K9" s="48"/>
      <c r="L9" s="48"/>
      <c r="M9" s="48"/>
      <c r="N9" s="48"/>
      <c r="O9" s="48"/>
      <c r="P9" s="48"/>
      <c r="Q9" s="48"/>
      <c r="R9" s="20"/>
    </row>
    <row r="10" spans="1:18" ht="12.75" customHeight="1" thickBot="1">
      <c r="A10" s="24"/>
      <c r="B10" s="24"/>
      <c r="C10" s="24" t="s">
        <v>220</v>
      </c>
      <c r="D10" s="24"/>
      <c r="E10" s="48"/>
      <c r="F10" s="48"/>
      <c r="G10" s="128">
        <v>0</v>
      </c>
      <c r="H10" s="48"/>
      <c r="I10" s="48"/>
      <c r="J10" s="48"/>
      <c r="K10" s="48"/>
      <c r="L10" s="48"/>
      <c r="M10" s="48"/>
      <c r="N10" s="48"/>
      <c r="O10" s="48"/>
      <c r="P10" s="48"/>
      <c r="Q10" s="48"/>
      <c r="R10" s="20"/>
    </row>
    <row r="11" spans="1:18" ht="12.75" customHeight="1" thickBot="1">
      <c r="A11" s="24"/>
      <c r="B11" s="24" t="s">
        <v>221</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84</v>
      </c>
      <c r="B13" s="24"/>
      <c r="C13" s="24"/>
      <c r="D13" s="24"/>
      <c r="E13" s="48"/>
      <c r="F13" s="48"/>
      <c r="G13" s="51"/>
      <c r="H13" s="51"/>
      <c r="I13" s="51"/>
      <c r="J13" s="51"/>
      <c r="K13" s="51"/>
      <c r="L13" s="48"/>
      <c r="M13" s="48"/>
      <c r="N13" s="48"/>
      <c r="O13" s="48"/>
      <c r="P13" s="48"/>
      <c r="Q13" s="48"/>
      <c r="R13" s="20"/>
    </row>
    <row r="14" spans="1:18" ht="12.75" customHeight="1">
      <c r="A14" s="24"/>
      <c r="B14" s="24" t="s">
        <v>85</v>
      </c>
      <c r="C14" s="24"/>
      <c r="D14" s="24"/>
      <c r="E14" s="48"/>
      <c r="F14" s="48"/>
      <c r="G14" s="51"/>
      <c r="H14" s="51"/>
      <c r="I14" s="51"/>
      <c r="J14" s="51"/>
      <c r="K14" s="51"/>
      <c r="L14" s="48"/>
      <c r="M14" s="48"/>
      <c r="N14" s="48"/>
      <c r="O14" s="48"/>
      <c r="P14" s="48"/>
      <c r="Q14" s="48"/>
      <c r="R14" s="20"/>
    </row>
    <row r="15" spans="1:18" ht="12.75" customHeight="1">
      <c r="A15" s="24"/>
      <c r="B15" s="24"/>
      <c r="C15" s="24" t="s">
        <v>218</v>
      </c>
      <c r="D15" s="24"/>
      <c r="E15" s="48"/>
      <c r="F15" s="48"/>
      <c r="G15" s="127">
        <v>1</v>
      </c>
      <c r="H15" s="51"/>
      <c r="I15" s="51"/>
      <c r="J15" s="51"/>
      <c r="K15" s="51"/>
      <c r="L15" s="48"/>
      <c r="M15" s="48"/>
      <c r="N15" s="48"/>
      <c r="O15" s="48"/>
      <c r="P15" s="48"/>
      <c r="Q15" s="48"/>
      <c r="R15" s="20"/>
    </row>
    <row r="16" spans="1:18" ht="12.75" customHeight="1">
      <c r="A16" s="24"/>
      <c r="B16" s="24"/>
      <c r="C16" s="24" t="s">
        <v>219</v>
      </c>
      <c r="D16" s="24"/>
      <c r="E16" s="48"/>
      <c r="F16" s="48"/>
      <c r="G16" s="127">
        <v>0</v>
      </c>
      <c r="H16" s="51"/>
      <c r="I16" s="51"/>
      <c r="J16" s="51"/>
      <c r="K16" s="51"/>
      <c r="L16" s="48"/>
      <c r="M16" s="48"/>
      <c r="N16" s="48"/>
      <c r="O16" s="48"/>
      <c r="P16" s="48"/>
      <c r="Q16" s="48"/>
      <c r="R16" s="20"/>
    </row>
    <row r="17" spans="1:18" ht="12.75" customHeight="1" thickBot="1">
      <c r="A17" s="24"/>
      <c r="B17" s="24"/>
      <c r="C17" s="24" t="s">
        <v>220</v>
      </c>
      <c r="D17" s="24"/>
      <c r="E17" s="48"/>
      <c r="F17" s="48"/>
      <c r="G17" s="128">
        <v>0</v>
      </c>
      <c r="H17" s="51"/>
      <c r="I17" s="51"/>
      <c r="J17" s="51"/>
      <c r="K17" s="51"/>
      <c r="L17" s="48"/>
      <c r="M17" s="48"/>
      <c r="N17" s="48"/>
      <c r="O17" s="48"/>
      <c r="P17" s="48"/>
      <c r="Q17" s="48"/>
      <c r="R17" s="20"/>
    </row>
    <row r="18" spans="1:18" ht="12.75" customHeight="1" thickBot="1">
      <c r="A18" s="24"/>
      <c r="B18" s="24" t="s">
        <v>86</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222</v>
      </c>
      <c r="B20" s="24"/>
      <c r="C20" s="24"/>
      <c r="D20" s="24"/>
      <c r="E20" s="48"/>
      <c r="F20" s="48"/>
      <c r="G20" s="51"/>
      <c r="H20" s="51"/>
      <c r="I20" s="51"/>
      <c r="J20" s="51"/>
      <c r="K20" s="51"/>
      <c r="L20" s="48"/>
      <c r="M20" s="48"/>
      <c r="N20" s="48"/>
      <c r="O20" s="48"/>
      <c r="P20" s="48"/>
      <c r="Q20" s="48"/>
      <c r="R20" s="20"/>
    </row>
    <row r="21" spans="1:18" ht="12.75" customHeight="1">
      <c r="A21" s="24"/>
      <c r="B21" s="24" t="s">
        <v>223</v>
      </c>
      <c r="C21" s="24"/>
      <c r="D21" s="24"/>
      <c r="E21" s="48"/>
      <c r="F21" s="48"/>
      <c r="G21" s="129">
        <v>0</v>
      </c>
      <c r="H21" s="51"/>
      <c r="I21" s="51"/>
      <c r="J21" s="51"/>
      <c r="K21" s="51"/>
      <c r="L21" s="48"/>
      <c r="M21" s="48"/>
      <c r="N21" s="48"/>
      <c r="O21" s="48"/>
      <c r="P21" s="48"/>
      <c r="Q21" s="48"/>
      <c r="R21" s="20"/>
    </row>
    <row r="22" spans="1:18" ht="12.75" customHeight="1">
      <c r="A22" s="24"/>
      <c r="B22" s="24" t="s">
        <v>224</v>
      </c>
      <c r="C22" s="24"/>
      <c r="D22" s="24"/>
      <c r="E22" s="48"/>
      <c r="F22" s="48"/>
      <c r="G22" s="127">
        <v>0.08</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225</v>
      </c>
      <c r="B24" s="24"/>
      <c r="C24" s="24"/>
      <c r="D24" s="24"/>
      <c r="E24" s="48"/>
      <c r="F24" s="61"/>
      <c r="G24" s="51"/>
      <c r="H24" s="51"/>
      <c r="I24" s="51"/>
      <c r="J24" s="160"/>
      <c r="K24" s="160"/>
      <c r="L24" s="48"/>
      <c r="M24" s="48"/>
      <c r="N24" s="48"/>
      <c r="O24" s="48"/>
      <c r="P24" s="48"/>
      <c r="Q24" s="48"/>
      <c r="R24" s="20"/>
    </row>
    <row r="25" spans="1:18" ht="12.75" customHeight="1">
      <c r="A25" s="24"/>
      <c r="B25" s="24" t="s">
        <v>226</v>
      </c>
      <c r="C25" s="24"/>
      <c r="D25" s="24"/>
      <c r="E25" s="48"/>
      <c r="F25" s="63"/>
      <c r="G25" s="130">
        <v>0.2</v>
      </c>
      <c r="H25" s="51"/>
      <c r="I25" s="51"/>
      <c r="J25" s="160"/>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227</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81</v>
      </c>
      <c r="C28" s="24"/>
      <c r="D28" s="24"/>
      <c r="E28" s="48"/>
      <c r="F28" s="61"/>
      <c r="G28" s="131">
        <v>3</v>
      </c>
      <c r="H28" s="51"/>
      <c r="I28" s="51"/>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11.42187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18" customWidth="1"/>
    <col min="10" max="10" width="8.8515625" style="0" customWidth="1"/>
    <col min="11" max="17" width="10.8515625" style="0" customWidth="1"/>
    <col min="18" max="18" width="15.8515625" style="0" customWidth="1"/>
    <col min="19" max="16384" width="9.00390625" style="0" customWidth="1"/>
  </cols>
  <sheetData>
    <row r="1" ht="15">
      <c r="A1" s="5">
        <f>'1. Required Start-Up Funds'!A1</f>
        <v>0</v>
      </c>
    </row>
    <row r="2" ht="15">
      <c r="A2" s="5" t="s">
        <v>82</v>
      </c>
    </row>
    <row r="3" spans="1:18" ht="12.75" customHeight="1">
      <c r="A3" s="163" t="s">
        <v>59</v>
      </c>
      <c r="B3" s="1"/>
      <c r="C3" s="1"/>
      <c r="D3" s="42"/>
      <c r="E3" s="42"/>
      <c r="F3" s="42"/>
      <c r="G3" s="42"/>
      <c r="H3" s="42"/>
      <c r="I3" s="96"/>
      <c r="J3" s="42"/>
      <c r="K3" s="42"/>
      <c r="L3" s="42"/>
      <c r="M3" s="42"/>
      <c r="N3" s="42"/>
      <c r="O3" s="42"/>
      <c r="P3" s="42"/>
      <c r="Q3" s="7"/>
      <c r="R3" s="7"/>
    </row>
    <row r="4" spans="1:18" ht="12.75" customHeight="1">
      <c r="A4" s="165" t="s">
        <v>60</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214</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192</v>
      </c>
      <c r="B8" s="99"/>
      <c r="C8" s="99"/>
      <c r="D8" s="96"/>
      <c r="E8" s="96"/>
      <c r="F8" s="100"/>
      <c r="G8" s="100"/>
      <c r="H8" s="100"/>
      <c r="I8" s="100"/>
      <c r="J8" s="96"/>
      <c r="K8" s="96"/>
      <c r="L8" s="96"/>
      <c r="M8" s="96"/>
      <c r="N8" s="96"/>
      <c r="O8" s="96"/>
      <c r="P8" s="96"/>
      <c r="Q8" s="21"/>
      <c r="R8" s="21"/>
    </row>
    <row r="9" spans="1:18" ht="12.75" customHeight="1">
      <c r="A9" s="99"/>
      <c r="B9" s="99" t="s">
        <v>193</v>
      </c>
      <c r="C9" s="99"/>
      <c r="D9" s="96"/>
      <c r="E9" s="96"/>
      <c r="F9" s="100"/>
      <c r="G9" s="100"/>
      <c r="H9" s="100"/>
      <c r="I9" s="100"/>
      <c r="J9" s="96"/>
      <c r="K9" s="96"/>
      <c r="L9" s="96"/>
      <c r="M9" s="96"/>
      <c r="N9" s="96"/>
      <c r="O9" s="96"/>
      <c r="P9" s="96"/>
      <c r="Q9" s="21"/>
      <c r="R9" s="21"/>
    </row>
    <row r="10" spans="1:18" ht="12.75" customHeight="1">
      <c r="A10" s="99"/>
      <c r="B10" s="99"/>
      <c r="C10" s="99" t="s">
        <v>194</v>
      </c>
      <c r="D10" s="96"/>
      <c r="E10" s="96"/>
      <c r="F10" s="124">
        <v>0</v>
      </c>
      <c r="G10" s="100"/>
      <c r="H10" s="100"/>
      <c r="I10" s="100"/>
      <c r="J10" s="96"/>
      <c r="K10" s="96"/>
      <c r="L10" s="96"/>
      <c r="M10" s="96"/>
      <c r="N10" s="96"/>
      <c r="O10" s="96"/>
      <c r="P10" s="96"/>
      <c r="Q10" s="21"/>
      <c r="R10" s="21"/>
    </row>
    <row r="11" spans="1:18" ht="12.75" customHeight="1">
      <c r="A11" s="99"/>
      <c r="B11" s="99"/>
      <c r="C11" s="99" t="s">
        <v>174</v>
      </c>
      <c r="D11" s="96"/>
      <c r="E11" s="96"/>
      <c r="F11" s="124">
        <v>0</v>
      </c>
      <c r="G11" s="100"/>
      <c r="H11" s="100"/>
      <c r="I11" s="100"/>
      <c r="J11" s="96"/>
      <c r="K11" s="96"/>
      <c r="L11" s="96"/>
      <c r="M11" s="96"/>
      <c r="N11" s="96"/>
      <c r="O11" s="96"/>
      <c r="P11" s="96"/>
      <c r="Q11" s="21"/>
      <c r="R11" s="21"/>
    </row>
    <row r="12" spans="1:18" ht="12.75" customHeight="1">
      <c r="A12" s="99"/>
      <c r="B12" s="99"/>
      <c r="C12" s="99" t="s">
        <v>196</v>
      </c>
      <c r="D12" s="96"/>
      <c r="E12" s="96"/>
      <c r="F12" s="124">
        <v>0</v>
      </c>
      <c r="G12" s="100"/>
      <c r="H12" s="100"/>
      <c r="I12" s="100"/>
      <c r="J12" s="96"/>
      <c r="K12" s="96"/>
      <c r="L12" s="96"/>
      <c r="M12" s="96"/>
      <c r="N12" s="96"/>
      <c r="O12" s="96"/>
      <c r="P12" s="96"/>
      <c r="Q12" s="21"/>
      <c r="R12" s="21"/>
    </row>
    <row r="13" spans="1:18" ht="12.75" customHeight="1">
      <c r="A13" s="99"/>
      <c r="B13" s="99"/>
      <c r="C13" s="99" t="s">
        <v>197</v>
      </c>
      <c r="D13" s="96"/>
      <c r="E13" s="96"/>
      <c r="F13" s="124">
        <v>0</v>
      </c>
      <c r="G13" s="100"/>
      <c r="H13" s="100"/>
      <c r="I13" s="100"/>
      <c r="J13" s="96"/>
      <c r="K13" s="96"/>
      <c r="L13" s="96"/>
      <c r="M13" s="96"/>
      <c r="N13" s="96"/>
      <c r="O13" s="96"/>
      <c r="P13" s="96"/>
      <c r="Q13" s="21"/>
      <c r="R13" s="21"/>
    </row>
    <row r="14" spans="1:18" ht="12.75" customHeight="1" thickBot="1">
      <c r="A14" s="99"/>
      <c r="B14" s="99"/>
      <c r="C14" s="99" t="s">
        <v>198</v>
      </c>
      <c r="D14" s="96"/>
      <c r="E14" s="96"/>
      <c r="F14" s="125">
        <v>0</v>
      </c>
      <c r="G14" s="100"/>
      <c r="H14" s="100"/>
      <c r="I14" s="100"/>
      <c r="J14" s="96"/>
      <c r="K14" s="96"/>
      <c r="L14" s="96"/>
      <c r="M14" s="96"/>
      <c r="N14" s="96"/>
      <c r="O14" s="96"/>
      <c r="P14" s="96"/>
      <c r="Q14" s="21"/>
      <c r="R14" s="21"/>
    </row>
    <row r="15" spans="1:18" ht="12.75" customHeight="1">
      <c r="A15" s="99"/>
      <c r="B15" s="99" t="s">
        <v>199</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233</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240</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200</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201</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202</v>
      </c>
      <c r="B33" s="1"/>
      <c r="C33" s="1"/>
      <c r="D33" s="42"/>
      <c r="E33" s="96"/>
      <c r="F33" s="100"/>
      <c r="G33" s="100"/>
      <c r="H33" s="100"/>
      <c r="I33" s="100"/>
      <c r="J33" s="96"/>
      <c r="K33" s="96"/>
      <c r="L33" s="96"/>
      <c r="M33" s="96"/>
      <c r="N33" s="96"/>
      <c r="O33" s="96"/>
      <c r="P33" s="96"/>
      <c r="Q33" s="21"/>
      <c r="R33" s="21"/>
    </row>
    <row r="34" spans="1:18" ht="12.75" customHeight="1">
      <c r="A34" s="1"/>
      <c r="B34" s="1" t="s">
        <v>206</v>
      </c>
      <c r="C34" s="1"/>
      <c r="D34" s="42"/>
      <c r="E34" s="96"/>
      <c r="F34" s="100"/>
      <c r="G34" s="100"/>
      <c r="H34" s="100"/>
      <c r="I34" s="100"/>
      <c r="J34" s="96"/>
      <c r="K34" s="96"/>
      <c r="L34" s="96"/>
      <c r="M34" s="96"/>
      <c r="N34" s="96"/>
      <c r="O34" s="96"/>
      <c r="P34" s="96"/>
      <c r="Q34" s="21"/>
      <c r="R34" s="21"/>
    </row>
    <row r="35" spans="1:18" ht="12.75" customHeight="1">
      <c r="A35" s="1"/>
      <c r="B35" s="1"/>
      <c r="C35" s="1" t="s">
        <v>203</v>
      </c>
      <c r="D35" s="42"/>
      <c r="E35" s="100"/>
      <c r="F35" s="124">
        <v>0</v>
      </c>
      <c r="G35" s="100"/>
      <c r="H35" s="100"/>
      <c r="I35" s="100"/>
      <c r="J35" s="100"/>
      <c r="K35" s="100"/>
      <c r="L35" s="100"/>
      <c r="M35" s="100"/>
      <c r="N35" s="100"/>
      <c r="O35" s="100"/>
      <c r="P35" s="100"/>
      <c r="Q35" s="22"/>
      <c r="R35" s="22"/>
    </row>
    <row r="36" spans="1:18" ht="12.75" customHeight="1">
      <c r="A36" s="1"/>
      <c r="B36" s="1"/>
      <c r="C36" s="1" t="s">
        <v>204</v>
      </c>
      <c r="D36" s="42"/>
      <c r="E36" s="101"/>
      <c r="F36" s="124">
        <v>0</v>
      </c>
      <c r="G36" s="100"/>
      <c r="H36" s="100"/>
      <c r="I36" s="100"/>
      <c r="J36" s="101"/>
      <c r="K36" s="101"/>
      <c r="L36" s="101"/>
      <c r="M36" s="101"/>
      <c r="N36" s="101"/>
      <c r="O36" s="101"/>
      <c r="P36" s="101"/>
      <c r="Q36" s="23"/>
      <c r="R36" s="21"/>
    </row>
    <row r="37" spans="1:18" ht="12.75" customHeight="1">
      <c r="A37" s="1"/>
      <c r="B37" s="1"/>
      <c r="C37" s="1" t="s">
        <v>205</v>
      </c>
      <c r="D37" s="42"/>
      <c r="E37" s="96"/>
      <c r="F37" s="124">
        <v>0</v>
      </c>
      <c r="G37" s="100"/>
      <c r="H37" s="100"/>
      <c r="I37" s="100"/>
      <c r="J37" s="96"/>
      <c r="K37" s="96"/>
      <c r="L37" s="96"/>
      <c r="M37" s="96"/>
      <c r="N37" s="96"/>
      <c r="O37" s="96"/>
      <c r="P37" s="96"/>
      <c r="Q37" s="21"/>
      <c r="R37" s="21"/>
    </row>
    <row r="38" spans="1:18" ht="12.75" customHeight="1" thickBot="1">
      <c r="A38" s="1"/>
      <c r="B38" s="1"/>
      <c r="C38" s="1" t="s">
        <v>189</v>
      </c>
      <c r="D38" s="42"/>
      <c r="E38" s="96"/>
      <c r="F38" s="125">
        <v>0</v>
      </c>
      <c r="G38" s="100"/>
      <c r="H38" s="100"/>
      <c r="I38" s="100"/>
      <c r="J38" s="96"/>
      <c r="K38" s="96"/>
      <c r="L38" s="96"/>
      <c r="M38" s="96"/>
      <c r="N38" s="96"/>
      <c r="O38" s="96"/>
      <c r="P38" s="96"/>
      <c r="Q38" s="21"/>
      <c r="R38" s="21"/>
    </row>
    <row r="39" spans="1:18" ht="12.75" customHeight="1">
      <c r="A39" s="1"/>
      <c r="B39" s="1" t="s">
        <v>207</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208</v>
      </c>
      <c r="C41" s="1"/>
      <c r="D41" s="42"/>
      <c r="E41" s="42"/>
      <c r="F41" s="50"/>
      <c r="G41" s="50"/>
      <c r="H41" s="50"/>
      <c r="I41" s="100"/>
      <c r="J41" s="42"/>
      <c r="K41" s="42"/>
      <c r="L41" s="42"/>
      <c r="M41" s="42"/>
      <c r="N41" s="42"/>
      <c r="O41" s="42"/>
      <c r="P41" s="42"/>
      <c r="Q41" s="7"/>
      <c r="R41" s="7"/>
    </row>
    <row r="42" spans="1:18" ht="12.75" customHeight="1">
      <c r="A42" s="1"/>
      <c r="B42" s="1"/>
      <c r="C42" s="1" t="s">
        <v>209</v>
      </c>
      <c r="D42" s="42"/>
      <c r="E42" s="42"/>
      <c r="F42" s="126">
        <v>0</v>
      </c>
      <c r="G42" s="50"/>
      <c r="H42" s="50"/>
      <c r="I42" s="100"/>
      <c r="J42" s="42"/>
      <c r="K42" s="42"/>
      <c r="L42" s="42"/>
      <c r="M42" s="42"/>
      <c r="N42" s="42"/>
      <c r="O42" s="42"/>
      <c r="P42" s="42"/>
      <c r="Q42" s="7"/>
      <c r="R42" s="7"/>
    </row>
    <row r="43" spans="1:18" ht="12.75" customHeight="1">
      <c r="A43" s="1"/>
      <c r="B43" s="1"/>
      <c r="C43" s="1" t="s">
        <v>210</v>
      </c>
      <c r="D43" s="42"/>
      <c r="E43" s="42"/>
      <c r="F43" s="126">
        <v>0</v>
      </c>
      <c r="G43" s="50"/>
      <c r="H43" s="50"/>
      <c r="I43" s="100"/>
      <c r="J43" s="42"/>
      <c r="K43" s="42"/>
      <c r="L43" s="42"/>
      <c r="M43" s="42"/>
      <c r="N43" s="42"/>
      <c r="O43" s="42"/>
      <c r="P43" s="42"/>
      <c r="Q43" s="7"/>
      <c r="R43" s="7"/>
    </row>
    <row r="44" spans="1:18" ht="12.75" customHeight="1" thickBot="1">
      <c r="A44" s="1"/>
      <c r="B44" s="1"/>
      <c r="C44" s="1" t="s">
        <v>211</v>
      </c>
      <c r="D44" s="42"/>
      <c r="E44" s="42"/>
      <c r="F44" s="125">
        <v>0</v>
      </c>
      <c r="G44" s="100"/>
      <c r="H44" s="50"/>
      <c r="I44" s="100"/>
      <c r="J44" s="42"/>
      <c r="K44" s="42"/>
      <c r="L44" s="42"/>
      <c r="M44" s="42"/>
      <c r="N44" s="42"/>
      <c r="O44" s="42"/>
      <c r="P44" s="42"/>
      <c r="Q44" s="7"/>
      <c r="R44" s="7"/>
    </row>
    <row r="45" spans="1:16" ht="12.75" customHeight="1">
      <c r="A45" s="1"/>
      <c r="B45" s="1" t="s">
        <v>212</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87</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worksheet>
</file>

<file path=xl/worksheets/sheet9.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43">
      <selection activeCell="D72" sqref="D72"/>
    </sheetView>
  </sheetViews>
  <sheetFormatPr defaultColWidth="11.421875" defaultRowHeight="12" outlineLevelRow="1"/>
  <cols>
    <col min="1" max="3" width="3.00390625" style="6" customWidth="1"/>
    <col min="4" max="4" width="22.8515625" style="0" customWidth="1"/>
    <col min="5" max="16" width="10.8515625" style="0" customWidth="1"/>
    <col min="17" max="17" width="15.8515625" style="0" customWidth="1"/>
    <col min="18" max="16384" width="9.00390625" style="0" customWidth="1"/>
  </cols>
  <sheetData>
    <row r="1" ht="15">
      <c r="A1" s="5">
        <f>'1. Required Start-Up Funds'!A1</f>
        <v>0</v>
      </c>
    </row>
    <row r="2" ht="15">
      <c r="A2" s="5" t="s">
        <v>88</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230</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162</v>
      </c>
      <c r="B8" s="1"/>
      <c r="C8" s="1"/>
      <c r="D8" s="42"/>
      <c r="E8" s="42"/>
      <c r="F8" s="42"/>
      <c r="G8" s="42"/>
      <c r="H8" s="42"/>
      <c r="I8" s="42"/>
      <c r="J8" s="42"/>
      <c r="K8" s="42"/>
      <c r="L8" s="42"/>
      <c r="M8" s="42"/>
      <c r="N8" s="42"/>
      <c r="O8" s="42"/>
      <c r="P8" s="42"/>
      <c r="Q8" s="42"/>
    </row>
    <row r="9" spans="1:17" ht="12.75" customHeight="1" outlineLevel="1">
      <c r="A9" s="1"/>
      <c r="B9" s="1">
        <f>'4. Projected Sales Forecast'!A8</f>
        <v>0</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f>'4. Projected Sales Forecast'!A30</f>
        <v>0</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163</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164</v>
      </c>
      <c r="B15" s="1"/>
      <c r="C15" s="1"/>
      <c r="D15" s="42"/>
      <c r="E15" s="50"/>
      <c r="F15" s="50"/>
      <c r="G15" s="50"/>
      <c r="H15" s="50"/>
      <c r="I15" s="50"/>
      <c r="J15" s="50"/>
      <c r="K15" s="50"/>
      <c r="L15" s="50"/>
      <c r="M15" s="50"/>
      <c r="N15" s="50"/>
      <c r="O15" s="50"/>
      <c r="P15" s="50"/>
      <c r="Q15" s="50"/>
    </row>
    <row r="16" spans="1:17" ht="12.75" customHeight="1" outlineLevel="1">
      <c r="A16" s="1"/>
      <c r="B16" s="1">
        <f>B9</f>
        <v>0</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f>B10</f>
        <v>0</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165</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267</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169</v>
      </c>
      <c r="B31" s="1"/>
      <c r="C31" s="1"/>
      <c r="D31" s="42"/>
      <c r="E31" s="50">
        <f>SUM(E25:E30)</f>
        <v>0</v>
      </c>
      <c r="F31" s="50">
        <f aca="true" t="shared" si="6" ref="F31:Q31">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167</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166</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147</v>
      </c>
      <c r="B56" s="1"/>
      <c r="C56" s="1"/>
      <c r="D56" s="42"/>
      <c r="E56" s="50"/>
      <c r="F56" s="50"/>
      <c r="G56" s="50"/>
      <c r="H56" s="50"/>
      <c r="I56" s="50"/>
      <c r="J56" s="50"/>
      <c r="K56" s="50"/>
      <c r="L56" s="50"/>
      <c r="M56" s="50"/>
      <c r="N56" s="50"/>
      <c r="O56" s="50"/>
      <c r="P56" s="50"/>
      <c r="Q56" s="50"/>
    </row>
    <row r="57" spans="1:17" ht="12.75" customHeight="1" outlineLevel="1">
      <c r="A57" s="1"/>
      <c r="B57" s="1" t="s">
        <v>56</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231</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148</v>
      </c>
      <c r="C59" s="1"/>
      <c r="D59" s="42"/>
      <c r="E59" s="50"/>
      <c r="F59" s="50"/>
      <c r="G59" s="50"/>
      <c r="H59" s="50"/>
      <c r="I59" s="50"/>
      <c r="J59" s="50"/>
      <c r="K59" s="50"/>
      <c r="L59" s="50"/>
      <c r="M59" s="50"/>
      <c r="N59" s="50"/>
      <c r="O59" s="50"/>
      <c r="P59" s="50"/>
      <c r="Q59" s="50"/>
    </row>
    <row r="60" spans="1:17" ht="12.75" customHeight="1" outlineLevel="1">
      <c r="A60" s="1"/>
      <c r="B60" s="1"/>
      <c r="C60" s="1" t="s">
        <v>255</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257</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150</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0</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1</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183</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149</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170</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Alex Bogdanowicz</cp:lastModifiedBy>
  <cp:lastPrinted>2008-01-15T00:30:22Z</cp:lastPrinted>
  <dcterms:created xsi:type="dcterms:W3CDTF">2006-04-19T18:37:42Z</dcterms:created>
  <dcterms:modified xsi:type="dcterms:W3CDTF">2011-11-04T20:29:39Z</dcterms:modified>
  <cp:category/>
  <cp:version/>
  <cp:contentType/>
  <cp:contentStatus/>
</cp:coreProperties>
</file>